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1780" yWindow="60" windowWidth="25600" windowHeight="154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Лист1!$A$1:$I$82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2" i="1" l="1"/>
  <c r="F45" i="1"/>
  <c r="H40" i="1"/>
  <c r="G40" i="1"/>
  <c r="F40" i="1"/>
  <c r="E40" i="1"/>
  <c r="D40" i="1"/>
  <c r="B40" i="1"/>
  <c r="H35" i="1"/>
  <c r="G35" i="1"/>
  <c r="F35" i="1"/>
  <c r="E35" i="1"/>
  <c r="D35" i="1"/>
  <c r="H30" i="1"/>
  <c r="G30" i="1"/>
  <c r="F30" i="1"/>
  <c r="E30" i="1"/>
  <c r="D30" i="1"/>
  <c r="G25" i="1"/>
  <c r="F25" i="1"/>
  <c r="E25" i="1"/>
  <c r="D25" i="1"/>
  <c r="B25" i="1"/>
  <c r="F20" i="1"/>
  <c r="E20" i="1"/>
  <c r="H15" i="1"/>
  <c r="G15" i="1"/>
  <c r="F15" i="1"/>
  <c r="E15" i="1"/>
  <c r="D15" i="1"/>
  <c r="B15" i="1"/>
  <c r="H10" i="1"/>
  <c r="G10" i="1"/>
  <c r="F10" i="1"/>
  <c r="E10" i="1"/>
  <c r="D10" i="1"/>
  <c r="B10" i="1"/>
</calcChain>
</file>

<file path=xl/sharedStrings.xml><?xml version="1.0" encoding="utf-8"?>
<sst xmlns="http://schemas.openxmlformats.org/spreadsheetml/2006/main" count="109" uniqueCount="106">
  <si>
    <t>горы</t>
  </si>
  <si>
    <t>море</t>
  </si>
  <si>
    <t>вид на горы</t>
  </si>
  <si>
    <t xml:space="preserve">вид на море </t>
  </si>
  <si>
    <t xml:space="preserve"> 17+18</t>
  </si>
  <si>
    <t>129,7+21,4</t>
  </si>
  <si>
    <t>119,0+21,3</t>
  </si>
  <si>
    <t>150,2+89,1+77,1</t>
  </si>
  <si>
    <t>141,0+89,1+77,1</t>
  </si>
  <si>
    <t>57,7+10,9=68,6</t>
  </si>
  <si>
    <t>цоколь</t>
  </si>
  <si>
    <t>подвал</t>
  </si>
  <si>
    <t>13 672 800 р</t>
  </si>
  <si>
    <t>6 782 400 р</t>
  </si>
  <si>
    <t>10 290 000</t>
  </si>
  <si>
    <t>16 582 800 р</t>
  </si>
  <si>
    <t>16 321 200 р</t>
  </si>
  <si>
    <t>10 639 200 р</t>
  </si>
  <si>
    <t>15 444 000 р</t>
  </si>
  <si>
    <t xml:space="preserve">16 830 000 р </t>
  </si>
  <si>
    <t>12 204 000 р</t>
  </si>
  <si>
    <t>17 370 000 р</t>
  </si>
  <si>
    <t>12 648 000 р</t>
  </si>
  <si>
    <t xml:space="preserve">17 446 800 р </t>
  </si>
  <si>
    <t xml:space="preserve">15 459 600 р </t>
  </si>
  <si>
    <t xml:space="preserve">10 686 000 р </t>
  </si>
  <si>
    <t>11 269 500 р</t>
  </si>
  <si>
    <t>16 302 000 р</t>
  </si>
  <si>
    <t>18 291 000 р</t>
  </si>
  <si>
    <t>13 201 500 р</t>
  </si>
  <si>
    <t>18 778 500 р</t>
  </si>
  <si>
    <t>19 316100 р</t>
  </si>
  <si>
    <t>13 627 800 р</t>
  </si>
  <si>
    <t>18 753 300 р</t>
  </si>
  <si>
    <t xml:space="preserve">16 269 000 р </t>
  </si>
  <si>
    <t xml:space="preserve">11 319 000 р </t>
  </si>
  <si>
    <t>17 440 500 р</t>
  </si>
  <si>
    <t xml:space="preserve">16 723 800 р </t>
  </si>
  <si>
    <t>19 467 000 р</t>
  </si>
  <si>
    <t>20 055 000 р</t>
  </si>
  <si>
    <t>14 322 000 р</t>
  </si>
  <si>
    <t>19 425 000 р</t>
  </si>
  <si>
    <t>17 034 600 р</t>
  </si>
  <si>
    <t>12 006 000 р</t>
  </si>
  <si>
    <t>18 444 000 р</t>
  </si>
  <si>
    <t>18 673 500 р</t>
  </si>
  <si>
    <t>12 213 000 р</t>
  </si>
  <si>
    <t>17 399 100 р</t>
  </si>
  <si>
    <t>20 001 600 р</t>
  </si>
  <si>
    <t>14 688 000 р</t>
  </si>
  <si>
    <t>20 692 800 р</t>
  </si>
  <si>
    <t>70 млн. Руб</t>
  </si>
  <si>
    <t>с отделкой</t>
  </si>
  <si>
    <t>этаж</t>
  </si>
  <si>
    <t>бронь до 31.03</t>
  </si>
  <si>
    <t>52,3+11,0=63,3м</t>
  </si>
  <si>
    <t>31,4м</t>
  </si>
  <si>
    <t>82,8+11,0=93,8м</t>
  </si>
  <si>
    <t>279,9+187,6=467,5м</t>
  </si>
  <si>
    <t>260,0+187,5=447,5м</t>
  </si>
  <si>
    <t xml:space="preserve">5 570 000 р </t>
  </si>
  <si>
    <t xml:space="preserve">10 250 000 р </t>
  </si>
  <si>
    <t>№60            65,7м</t>
  </si>
  <si>
    <t>№60А           35,7м</t>
  </si>
  <si>
    <t>№61      57,6+10,9=68,5м</t>
  </si>
  <si>
    <t>№62           88,2+10,9=99,1м</t>
  </si>
  <si>
    <t>№63              82,9+10,9=93,8м</t>
  </si>
  <si>
    <t>№64         57,5+10,5=68,0м</t>
  </si>
  <si>
    <t>№65             85,5+10,9=96,4м</t>
  </si>
  <si>
    <t>№67      57,4+10,9=68,3м</t>
  </si>
  <si>
    <t>№68              88,0+10,8=98,8м</t>
  </si>
  <si>
    <t>№69                  83,0+10,8=93,8м</t>
  </si>
  <si>
    <t>№70         57,2+10,5=67,7м</t>
  </si>
  <si>
    <t>№71             85,5+10,8=96,3м</t>
  </si>
  <si>
    <t>№72                    95,8+9,9=105,7м</t>
  </si>
  <si>
    <t>№73       57,7+10,9=68,6м</t>
  </si>
  <si>
    <t>№74          88,7+9,9=98,6м</t>
  </si>
  <si>
    <t>№75           83,4+9,9=93,3м</t>
  </si>
  <si>
    <t>№76         57,3+10,5=67,8м</t>
  </si>
  <si>
    <t>№77               86,2+9,9=96,1м</t>
  </si>
  <si>
    <t>№80          88,2+9,6=97,8м</t>
  </si>
  <si>
    <t>№81            83,1+9,6=92,7м</t>
  </si>
  <si>
    <t>№78</t>
  </si>
  <si>
    <t>№79</t>
  </si>
  <si>
    <t>№82</t>
  </si>
  <si>
    <t>№83             86,3+9,6=95,9м</t>
  </si>
  <si>
    <t>№84             96,8+9,2=106м</t>
  </si>
  <si>
    <t>№85      58,1+10,9=69,0м</t>
  </si>
  <si>
    <t>№86             88,7+9,2=97,9м</t>
  </si>
  <si>
    <t>№87           83,3+9,2=92,5м</t>
  </si>
  <si>
    <t>№88         57,7+10,5=68,2м</t>
  </si>
  <si>
    <t>№89              86,3+9,2=95,5м</t>
  </si>
  <si>
    <t>№90            96,5+9,0=105,5м</t>
  </si>
  <si>
    <t>№91      58,1+10,9=69,0м</t>
  </si>
  <si>
    <t>№92           89,3+9,0=98,3м</t>
  </si>
  <si>
    <t>№93          83,6+9,0=92,6м</t>
  </si>
  <si>
    <t>№94        57,5+10,5=68,0м</t>
  </si>
  <si>
    <t>№95             86,8+9,0=95,8м</t>
  </si>
  <si>
    <t>20 139 000р</t>
  </si>
  <si>
    <t>17 930 400 р</t>
  </si>
  <si>
    <t>№54                   95,3+11,0=106,3м</t>
  </si>
  <si>
    <t>№55        57,3+10,9=68,2м</t>
  </si>
  <si>
    <t>№56          88,0+11,0=99,0м</t>
  </si>
  <si>
    <t>№57              82,5+11,0=93,5м</t>
  </si>
  <si>
    <t>№58          57,3+10,5=67,8м</t>
  </si>
  <si>
    <t>№59             85,5+11,0=96,5м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</si>
</sst>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Arial Cyr"/>
    </font>
    <font>
      <b/>
      <sz val="10"/>
      <color indexed="8"/>
      <name val="Arial Cyr"/>
    </font>
    <font>
      <b/>
      <sz val="12"/>
      <color indexed="8"/>
      <name val="Arial Cyr"/>
    </font>
    <font>
      <sz val="10"/>
      <color indexed="12"/>
      <name val="Arial Cyr"/>
    </font>
    <font>
      <b/>
      <i/>
      <sz val="10"/>
      <color indexed="8"/>
      <name val="Arial Cyr"/>
    </font>
    <font>
      <sz val="10"/>
      <color indexed="11"/>
      <name val="Arial Cyr"/>
    </font>
    <font>
      <sz val="18"/>
      <color indexed="8"/>
      <name val="Arial Cyr"/>
    </font>
    <font>
      <sz val="8"/>
      <name val="Arial Cyr"/>
    </font>
    <font>
      <sz val="10"/>
      <color rgb="FFFF0000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/>
      <diagonal/>
    </border>
    <border>
      <left style="medium">
        <color indexed="8"/>
      </left>
      <right style="thin">
        <color indexed="10"/>
      </right>
      <top/>
      <bottom/>
      <diagonal/>
    </border>
    <border>
      <left style="medium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ill="0" applyBorder="0" applyProtection="0"/>
  </cellStyleXfs>
  <cellXfs count="26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49" fontId="0" fillId="2" borderId="3" xfId="0" applyNumberFormat="1" applyFont="1" applyFill="1" applyBorder="1" applyAlignment="1"/>
    <xf numFmtId="49" fontId="0" fillId="2" borderId="1" xfId="0" applyNumberFormat="1" applyFont="1" applyFill="1" applyBorder="1" applyAlignment="1"/>
    <xf numFmtId="0" fontId="0" fillId="0" borderId="4" xfId="0" applyFont="1" applyBorder="1" applyAlignment="1"/>
    <xf numFmtId="49" fontId="0" fillId="2" borderId="8" xfId="0" applyNumberFormat="1" applyFont="1" applyFill="1" applyBorder="1" applyAlignment="1"/>
    <xf numFmtId="0" fontId="0" fillId="2" borderId="15" xfId="0" applyNumberFormat="1" applyFont="1" applyFill="1" applyBorder="1" applyAlignment="1"/>
    <xf numFmtId="0" fontId="0" fillId="2" borderId="23" xfId="0" applyNumberFormat="1" applyFont="1" applyFill="1" applyBorder="1" applyAlignment="1"/>
    <xf numFmtId="0" fontId="0" fillId="2" borderId="31" xfId="0" applyNumberFormat="1" applyFont="1" applyFill="1" applyBorder="1" applyAlignment="1"/>
    <xf numFmtId="0" fontId="0" fillId="2" borderId="33" xfId="0" applyNumberFormat="1" applyFont="1" applyFill="1" applyBorder="1" applyAlignment="1"/>
    <xf numFmtId="0" fontId="2" fillId="2" borderId="38" xfId="0" applyNumberFormat="1" applyFont="1" applyFill="1" applyBorder="1" applyAlignment="1">
      <alignment horizontal="center"/>
    </xf>
    <xf numFmtId="0" fontId="0" fillId="2" borderId="38" xfId="0" applyNumberFormat="1" applyFont="1" applyFill="1" applyBorder="1" applyAlignment="1"/>
    <xf numFmtId="49" fontId="1" fillId="2" borderId="45" xfId="0" applyNumberFormat="1" applyFont="1" applyFill="1" applyBorder="1" applyAlignment="1"/>
    <xf numFmtId="49" fontId="1" fillId="2" borderId="35" xfId="0" applyNumberFormat="1" applyFont="1" applyFill="1" applyBorder="1" applyAlignment="1"/>
    <xf numFmtId="0" fontId="2" fillId="2" borderId="23" xfId="0" applyNumberFormat="1" applyFont="1" applyFill="1" applyBorder="1" applyAlignment="1">
      <alignment horizontal="center"/>
    </xf>
    <xf numFmtId="0" fontId="0" fillId="4" borderId="46" xfId="0" applyNumberFormat="1" applyFont="1" applyFill="1" applyBorder="1" applyAlignment="1"/>
    <xf numFmtId="0" fontId="0" fillId="2" borderId="50" xfId="0" applyNumberFormat="1" applyFont="1" applyFill="1" applyBorder="1" applyAlignment="1"/>
    <xf numFmtId="0" fontId="0" fillId="4" borderId="23" xfId="0" applyNumberFormat="1" applyFont="1" applyFill="1" applyBorder="1" applyAlignment="1"/>
    <xf numFmtId="0" fontId="0" fillId="4" borderId="38" xfId="0" applyNumberFormat="1" applyFont="1" applyFill="1" applyBorder="1" applyAlignment="1"/>
    <xf numFmtId="49" fontId="1" fillId="2" borderId="38" xfId="0" applyNumberFormat="1" applyFont="1" applyFill="1" applyBorder="1" applyAlignment="1"/>
    <xf numFmtId="49" fontId="1" fillId="2" borderId="23" xfId="0" applyNumberFormat="1" applyFont="1" applyFill="1" applyBorder="1" applyAlignment="1"/>
    <xf numFmtId="0" fontId="0" fillId="2" borderId="4" xfId="0" applyNumberFormat="1" applyFont="1" applyFill="1" applyBorder="1" applyAlignment="1"/>
    <xf numFmtId="0" fontId="1" fillId="3" borderId="38" xfId="0" applyNumberFormat="1" applyFont="1" applyFill="1" applyBorder="1" applyAlignment="1"/>
    <xf numFmtId="0" fontId="2" fillId="3" borderId="38" xfId="0" applyNumberFormat="1" applyFont="1" applyFill="1" applyBorder="1" applyAlignment="1">
      <alignment horizontal="center"/>
    </xf>
    <xf numFmtId="0" fontId="0" fillId="3" borderId="38" xfId="0" applyNumberFormat="1" applyFont="1" applyFill="1" applyBorder="1" applyAlignment="1"/>
    <xf numFmtId="0" fontId="1" fillId="3" borderId="23" xfId="0" applyNumberFormat="1" applyFont="1" applyFill="1" applyBorder="1" applyAlignment="1"/>
    <xf numFmtId="0" fontId="2" fillId="3" borderId="23" xfId="0" applyNumberFormat="1" applyFont="1" applyFill="1" applyBorder="1" applyAlignment="1">
      <alignment horizontal="center"/>
    </xf>
    <xf numFmtId="0" fontId="0" fillId="3" borderId="23" xfId="0" applyNumberFormat="1" applyFont="1" applyFill="1" applyBorder="1" applyAlignment="1"/>
    <xf numFmtId="0" fontId="0" fillId="4" borderId="28" xfId="0" applyNumberFormat="1" applyFont="1" applyFill="1" applyBorder="1" applyAlignment="1"/>
    <xf numFmtId="0" fontId="4" fillId="3" borderId="28" xfId="0" applyNumberFormat="1" applyFont="1" applyFill="1" applyBorder="1" applyAlignment="1">
      <alignment horizontal="center"/>
    </xf>
    <xf numFmtId="0" fontId="4" fillId="4" borderId="28" xfId="0" applyNumberFormat="1" applyFont="1" applyFill="1" applyBorder="1" applyAlignment="1">
      <alignment horizontal="center"/>
    </xf>
    <xf numFmtId="0" fontId="1" fillId="3" borderId="38" xfId="0" applyNumberFormat="1" applyFont="1" applyFill="1" applyBorder="1" applyAlignment="1">
      <alignment horizontal="center"/>
    </xf>
    <xf numFmtId="0" fontId="3" fillId="5" borderId="23" xfId="0" applyNumberFormat="1" applyFont="1" applyFill="1" applyBorder="1" applyAlignment="1"/>
    <xf numFmtId="0" fontId="3" fillId="5" borderId="38" xfId="0" applyNumberFormat="1" applyFont="1" applyFill="1" applyBorder="1" applyAlignment="1"/>
    <xf numFmtId="0" fontId="3" fillId="4" borderId="23" xfId="0" applyNumberFormat="1" applyFont="1" applyFill="1" applyBorder="1" applyAlignment="1"/>
    <xf numFmtId="0" fontId="0" fillId="0" borderId="52" xfId="0" applyFont="1" applyBorder="1" applyAlignment="1"/>
    <xf numFmtId="0" fontId="0" fillId="5" borderId="23" xfId="0" applyNumberFormat="1" applyFont="1" applyFill="1" applyBorder="1" applyAlignment="1"/>
    <xf numFmtId="0" fontId="0" fillId="5" borderId="38" xfId="0" applyNumberFormat="1" applyFont="1" applyFill="1" applyBorder="1" applyAlignment="1"/>
    <xf numFmtId="0" fontId="0" fillId="5" borderId="53" xfId="0" applyNumberFormat="1" applyFont="1" applyFill="1" applyBorder="1" applyAlignment="1"/>
    <xf numFmtId="0" fontId="0" fillId="0" borderId="54" xfId="0" applyFont="1" applyBorder="1" applyAlignment="1"/>
    <xf numFmtId="49" fontId="0" fillId="2" borderId="23" xfId="0" applyNumberFormat="1" applyFont="1" applyFill="1" applyBorder="1" applyAlignment="1"/>
    <xf numFmtId="49" fontId="0" fillId="2" borderId="59" xfId="0" applyNumberFormat="1" applyFont="1" applyFill="1" applyBorder="1" applyAlignment="1"/>
    <xf numFmtId="0" fontId="0" fillId="0" borderId="0" xfId="0" applyNumberFormat="1" applyFont="1" applyAlignment="1"/>
    <xf numFmtId="0" fontId="0" fillId="0" borderId="61" xfId="0" applyFont="1" applyBorder="1" applyAlignment="1"/>
    <xf numFmtId="0" fontId="0" fillId="0" borderId="0" xfId="0" applyNumberFormat="1" applyFont="1" applyAlignment="1"/>
    <xf numFmtId="0" fontId="0" fillId="3" borderId="48" xfId="0" applyNumberFormat="1" applyFont="1" applyFill="1" applyBorder="1" applyAlignment="1">
      <alignment horizontal="right"/>
    </xf>
    <xf numFmtId="0" fontId="0" fillId="6" borderId="2" xfId="0" applyNumberFormat="1" applyFont="1" applyFill="1" applyBorder="1" applyAlignment="1"/>
    <xf numFmtId="49" fontId="0" fillId="6" borderId="2" xfId="0" applyNumberFormat="1" applyFont="1" applyFill="1" applyBorder="1" applyAlignment="1"/>
    <xf numFmtId="0" fontId="2" fillId="6" borderId="24" xfId="0" applyNumberFormat="1" applyFont="1" applyFill="1" applyBorder="1" applyAlignment="1">
      <alignment horizontal="center"/>
    </xf>
    <xf numFmtId="0" fontId="0" fillId="6" borderId="24" xfId="0" applyNumberFormat="1" applyFont="1" applyFill="1" applyBorder="1" applyAlignment="1"/>
    <xf numFmtId="49" fontId="1" fillId="6" borderId="41" xfId="0" applyNumberFormat="1" applyFont="1" applyFill="1" applyBorder="1" applyAlignment="1"/>
    <xf numFmtId="0" fontId="0" fillId="6" borderId="24" xfId="0" applyNumberFormat="1" applyFont="1" applyFill="1" applyBorder="1" applyAlignment="1">
      <alignment horizontal="right"/>
    </xf>
    <xf numFmtId="0" fontId="1" fillId="6" borderId="24" xfId="0" applyNumberFormat="1" applyFont="1" applyFill="1" applyBorder="1" applyAlignment="1">
      <alignment horizontal="left"/>
    </xf>
    <xf numFmtId="49" fontId="1" fillId="6" borderId="24" xfId="0" applyNumberFormat="1" applyFont="1" applyFill="1" applyBorder="1" applyAlignment="1"/>
    <xf numFmtId="0" fontId="1" fillId="6" borderId="24" xfId="0" applyNumberFormat="1" applyFont="1" applyFill="1" applyBorder="1" applyAlignment="1"/>
    <xf numFmtId="0" fontId="0" fillId="6" borderId="24" xfId="0" applyNumberFormat="1" applyFont="1" applyFill="1" applyBorder="1" applyAlignment="1">
      <alignment horizontal="left"/>
    </xf>
    <xf numFmtId="0" fontId="3" fillId="6" borderId="24" xfId="0" applyNumberFormat="1" applyFont="1" applyFill="1" applyBorder="1" applyAlignment="1"/>
    <xf numFmtId="3" fontId="2" fillId="6" borderId="24" xfId="0" applyNumberFormat="1" applyFont="1" applyFill="1" applyBorder="1" applyAlignment="1">
      <alignment horizontal="center"/>
    </xf>
    <xf numFmtId="0" fontId="0" fillId="6" borderId="0" xfId="0" applyNumberFormat="1" applyFont="1" applyFill="1" applyAlignment="1"/>
    <xf numFmtId="49" fontId="0" fillId="7" borderId="2" xfId="0" applyNumberFormat="1" applyFont="1" applyFill="1" applyBorder="1" applyAlignment="1"/>
    <xf numFmtId="0" fontId="0" fillId="7" borderId="8" xfId="0" applyNumberFormat="1" applyFont="1" applyFill="1" applyBorder="1" applyAlignment="1"/>
    <xf numFmtId="0" fontId="0" fillId="7" borderId="16" xfId="0" applyNumberFormat="1" applyFont="1" applyFill="1" applyBorder="1" applyAlignment="1"/>
    <xf numFmtId="0" fontId="0" fillId="7" borderId="24" xfId="0" applyNumberFormat="1" applyFont="1" applyFill="1" applyBorder="1" applyAlignment="1"/>
    <xf numFmtId="0" fontId="0" fillId="7" borderId="32" xfId="0" applyNumberFormat="1" applyFont="1" applyFill="1" applyBorder="1" applyAlignment="1"/>
    <xf numFmtId="0" fontId="0" fillId="7" borderId="34" xfId="0" applyNumberFormat="1" applyFont="1" applyFill="1" applyBorder="1" applyAlignment="1"/>
    <xf numFmtId="0" fontId="0" fillId="7" borderId="36" xfId="0" applyNumberFormat="1" applyFont="1" applyFill="1" applyBorder="1" applyAlignment="1"/>
    <xf numFmtId="0" fontId="0" fillId="7" borderId="41" xfId="0" applyNumberFormat="1" applyFont="1" applyFill="1" applyBorder="1" applyAlignment="1"/>
    <xf numFmtId="0" fontId="2" fillId="7" borderId="24" xfId="0" applyNumberFormat="1" applyFont="1" applyFill="1" applyBorder="1" applyAlignment="1">
      <alignment horizontal="center"/>
    </xf>
    <xf numFmtId="0" fontId="0" fillId="7" borderId="48" xfId="0" applyNumberFormat="1" applyFont="1" applyFill="1" applyBorder="1" applyAlignment="1"/>
    <xf numFmtId="0" fontId="0" fillId="7" borderId="42" xfId="0" applyNumberFormat="1" applyFont="1" applyFill="1" applyBorder="1" applyAlignment="1"/>
    <xf numFmtId="0" fontId="3" fillId="7" borderId="24" xfId="0" applyNumberFormat="1" applyFont="1" applyFill="1" applyBorder="1" applyAlignment="1"/>
    <xf numFmtId="0" fontId="0" fillId="7" borderId="0" xfId="0" applyNumberFormat="1" applyFont="1" applyFill="1" applyAlignment="1"/>
    <xf numFmtId="0" fontId="0" fillId="8" borderId="0" xfId="0" applyNumberFormat="1" applyFont="1" applyFill="1" applyAlignment="1"/>
    <xf numFmtId="49" fontId="0" fillId="9" borderId="2" xfId="0" applyNumberFormat="1" applyFont="1" applyFill="1" applyBorder="1" applyAlignment="1"/>
    <xf numFmtId="49" fontId="1" fillId="9" borderId="41" xfId="0" applyNumberFormat="1" applyFont="1" applyFill="1" applyBorder="1" applyAlignment="1"/>
    <xf numFmtId="0" fontId="2" fillId="9" borderId="24" xfId="0" applyNumberFormat="1" applyFont="1" applyFill="1" applyBorder="1" applyAlignment="1">
      <alignment horizontal="center"/>
    </xf>
    <xf numFmtId="0" fontId="0" fillId="9" borderId="24" xfId="0" applyNumberFormat="1" applyFont="1" applyFill="1" applyBorder="1" applyAlignment="1"/>
    <xf numFmtId="49" fontId="1" fillId="9" borderId="32" xfId="0" applyNumberFormat="1" applyFont="1" applyFill="1" applyBorder="1" applyAlignment="1">
      <alignment horizontal="center"/>
    </xf>
    <xf numFmtId="0" fontId="2" fillId="9" borderId="51" xfId="0" applyNumberFormat="1" applyFont="1" applyFill="1" applyBorder="1" applyAlignment="1">
      <alignment horizontal="center"/>
    </xf>
    <xf numFmtId="49" fontId="1" fillId="9" borderId="24" xfId="0" applyNumberFormat="1" applyFont="1" applyFill="1" applyBorder="1" applyAlignment="1"/>
    <xf numFmtId="0" fontId="1" fillId="9" borderId="24" xfId="0" applyNumberFormat="1" applyFont="1" applyFill="1" applyBorder="1" applyAlignment="1"/>
    <xf numFmtId="0" fontId="0" fillId="9" borderId="48" xfId="0" applyNumberFormat="1" applyFont="1" applyFill="1" applyBorder="1" applyAlignment="1"/>
    <xf numFmtId="0" fontId="0" fillId="9" borderId="48" xfId="0" applyNumberFormat="1" applyFont="1" applyFill="1" applyBorder="1" applyAlignment="1">
      <alignment horizontal="center"/>
    </xf>
    <xf numFmtId="0" fontId="3" fillId="9" borderId="24" xfId="0" applyNumberFormat="1" applyFont="1" applyFill="1" applyBorder="1" applyAlignment="1"/>
    <xf numFmtId="0" fontId="5" fillId="9" borderId="24" xfId="0" applyNumberFormat="1" applyFont="1" applyFill="1" applyBorder="1" applyAlignment="1"/>
    <xf numFmtId="0" fontId="2" fillId="9" borderId="24" xfId="0" applyNumberFormat="1" applyFont="1" applyFill="1" applyBorder="1" applyAlignment="1">
      <alignment horizontal="left"/>
    </xf>
    <xf numFmtId="0" fontId="0" fillId="9" borderId="0" xfId="0" applyNumberFormat="1" applyFont="1" applyFill="1" applyAlignment="1"/>
    <xf numFmtId="49" fontId="0" fillId="7" borderId="3" xfId="0" applyNumberFormat="1" applyFont="1" applyFill="1" applyBorder="1" applyAlignment="1"/>
    <xf numFmtId="0" fontId="2" fillId="7" borderId="38" xfId="0" applyNumberFormat="1" applyFont="1" applyFill="1" applyBorder="1" applyAlignment="1">
      <alignment horizontal="center"/>
    </xf>
    <xf numFmtId="0" fontId="0" fillId="7" borderId="38" xfId="0" applyNumberFormat="1" applyFont="1" applyFill="1" applyBorder="1" applyAlignment="1"/>
    <xf numFmtId="49" fontId="1" fillId="7" borderId="45" xfId="0" applyNumberFormat="1" applyFont="1" applyFill="1" applyBorder="1" applyAlignment="1"/>
    <xf numFmtId="49" fontId="1" fillId="7" borderId="38" xfId="0" applyNumberFormat="1" applyFont="1" applyFill="1" applyBorder="1" applyAlignment="1"/>
    <xf numFmtId="0" fontId="1" fillId="7" borderId="38" xfId="0" applyNumberFormat="1" applyFont="1" applyFill="1" applyBorder="1" applyAlignment="1"/>
    <xf numFmtId="0" fontId="0" fillId="7" borderId="38" xfId="0" applyNumberFormat="1" applyFont="1" applyFill="1" applyBorder="1" applyAlignment="1">
      <alignment horizontal="center"/>
    </xf>
    <xf numFmtId="0" fontId="4" fillId="7" borderId="38" xfId="0" applyNumberFormat="1" applyFont="1" applyFill="1" applyBorder="1" applyAlignment="1"/>
    <xf numFmtId="0" fontId="3" fillId="7" borderId="38" xfId="0" applyNumberFormat="1" applyFont="1" applyFill="1" applyBorder="1" applyAlignment="1"/>
    <xf numFmtId="0" fontId="0" fillId="8" borderId="0" xfId="0" applyFont="1" applyFill="1" applyAlignment="1"/>
    <xf numFmtId="0" fontId="0" fillId="10" borderId="35" xfId="0" applyNumberFormat="1" applyFont="1" applyFill="1" applyBorder="1" applyAlignment="1"/>
    <xf numFmtId="0" fontId="0" fillId="10" borderId="41" xfId="0" applyNumberFormat="1" applyFont="1" applyFill="1" applyBorder="1" applyAlignment="1"/>
    <xf numFmtId="0" fontId="0" fillId="10" borderId="42" xfId="0" applyNumberFormat="1" applyFont="1" applyFill="1" applyBorder="1" applyAlignment="1"/>
    <xf numFmtId="0" fontId="0" fillId="10" borderId="43" xfId="0" applyNumberFormat="1" applyFont="1" applyFill="1" applyBorder="1" applyAlignment="1"/>
    <xf numFmtId="0" fontId="0" fillId="10" borderId="36" xfId="0" applyNumberFormat="1" applyFont="1" applyFill="1" applyBorder="1" applyAlignment="1"/>
    <xf numFmtId="0" fontId="0" fillId="10" borderId="23" xfId="0" applyNumberFormat="1" applyFont="1" applyFill="1" applyBorder="1" applyAlignment="1"/>
    <xf numFmtId="0" fontId="0" fillId="10" borderId="24" xfId="0" applyNumberFormat="1" applyFont="1" applyFill="1" applyBorder="1" applyAlignment="1"/>
    <xf numFmtId="0" fontId="0" fillId="10" borderId="47" xfId="0" applyNumberFormat="1" applyFont="1" applyFill="1" applyBorder="1" applyAlignment="1"/>
    <xf numFmtId="0" fontId="0" fillId="10" borderId="38" xfId="0" applyNumberFormat="1" applyFont="1" applyFill="1" applyBorder="1" applyAlignment="1"/>
    <xf numFmtId="0" fontId="0" fillId="10" borderId="28" xfId="0" applyNumberFormat="1" applyFont="1" applyFill="1" applyBorder="1" applyAlignment="1"/>
    <xf numFmtId="0" fontId="0" fillId="10" borderId="29" xfId="0" applyNumberFormat="1" applyFont="1" applyFill="1" applyBorder="1" applyAlignment="1"/>
    <xf numFmtId="0" fontId="0" fillId="10" borderId="48" xfId="0" applyNumberFormat="1" applyFont="1" applyFill="1" applyBorder="1" applyAlignment="1"/>
    <xf numFmtId="0" fontId="0" fillId="2" borderId="28" xfId="0" applyNumberFormat="1" applyFont="1" applyFill="1" applyBorder="1" applyAlignment="1"/>
    <xf numFmtId="0" fontId="0" fillId="3" borderId="29" xfId="0" applyNumberFormat="1" applyFont="1" applyFill="1" applyBorder="1" applyAlignment="1">
      <alignment horizontal="right"/>
    </xf>
    <xf numFmtId="0" fontId="1" fillId="2" borderId="44" xfId="0" applyNumberFormat="1" applyFont="1" applyFill="1" applyBorder="1" applyAlignment="1">
      <alignment horizontal="center"/>
    </xf>
    <xf numFmtId="0" fontId="1" fillId="6" borderId="42" xfId="0" applyNumberFormat="1" applyFont="1" applyFill="1" applyBorder="1" applyAlignment="1">
      <alignment horizontal="center"/>
    </xf>
    <xf numFmtId="0" fontId="1" fillId="2" borderId="43" xfId="0" applyNumberFormat="1" applyFont="1" applyFill="1" applyBorder="1" applyAlignment="1">
      <alignment horizontal="center"/>
    </xf>
    <xf numFmtId="0" fontId="1" fillId="7" borderId="43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47" xfId="0" applyNumberFormat="1" applyFont="1" applyFill="1" applyBorder="1" applyAlignment="1">
      <alignment horizontal="center"/>
    </xf>
    <xf numFmtId="0" fontId="1" fillId="9" borderId="42" xfId="0" applyNumberFormat="1" applyFont="1" applyFill="1" applyBorder="1" applyAlignment="1">
      <alignment horizontal="center"/>
    </xf>
    <xf numFmtId="0" fontId="1" fillId="2" borderId="35" xfId="0" applyNumberFormat="1" applyFont="1" applyFill="1" applyBorder="1" applyAlignment="1">
      <alignment horizontal="center"/>
    </xf>
    <xf numFmtId="0" fontId="1" fillId="7" borderId="49" xfId="0" applyNumberFormat="1" applyFont="1" applyFill="1" applyBorder="1" applyAlignment="1">
      <alignment horizontal="center"/>
    </xf>
    <xf numFmtId="0" fontId="1" fillId="6" borderId="48" xfId="0" applyNumberFormat="1" applyFont="1" applyFill="1" applyBorder="1" applyAlignment="1">
      <alignment horizontal="center"/>
    </xf>
    <xf numFmtId="0" fontId="1" fillId="6" borderId="24" xfId="0" applyNumberFormat="1" applyFont="1" applyFill="1" applyBorder="1" applyAlignment="1">
      <alignment horizontal="center"/>
    </xf>
    <xf numFmtId="0" fontId="1" fillId="2" borderId="38" xfId="0" applyNumberFormat="1" applyFont="1" applyFill="1" applyBorder="1" applyAlignment="1">
      <alignment horizontal="center"/>
    </xf>
    <xf numFmtId="0" fontId="1" fillId="2" borderId="23" xfId="0" applyNumberFormat="1" applyFont="1" applyFill="1" applyBorder="1" applyAlignment="1">
      <alignment horizontal="center"/>
    </xf>
    <xf numFmtId="0" fontId="1" fillId="9" borderId="24" xfId="0" applyNumberFormat="1" applyFont="1" applyFill="1" applyBorder="1" applyAlignment="1">
      <alignment horizontal="center"/>
    </xf>
    <xf numFmtId="0" fontId="1" fillId="7" borderId="38" xfId="0" applyNumberFormat="1" applyFont="1" applyFill="1" applyBorder="1" applyAlignment="1">
      <alignment horizontal="center"/>
    </xf>
    <xf numFmtId="0" fontId="1" fillId="2" borderId="49" xfId="0" applyNumberFormat="1" applyFont="1" applyFill="1" applyBorder="1" applyAlignment="1">
      <alignment horizontal="center"/>
    </xf>
    <xf numFmtId="0" fontId="1" fillId="2" borderId="48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49" fontId="1" fillId="11" borderId="24" xfId="0" applyNumberFormat="1" applyFont="1" applyFill="1" applyBorder="1" applyAlignment="1">
      <alignment horizontal="left"/>
    </xf>
    <xf numFmtId="0" fontId="1" fillId="11" borderId="24" xfId="0" applyNumberFormat="1" applyFont="1" applyFill="1" applyBorder="1" applyAlignment="1">
      <alignment horizontal="left"/>
    </xf>
    <xf numFmtId="0" fontId="2" fillId="11" borderId="24" xfId="0" applyNumberFormat="1" applyFont="1" applyFill="1" applyBorder="1" applyAlignment="1">
      <alignment horizontal="center"/>
    </xf>
    <xf numFmtId="0" fontId="0" fillId="11" borderId="24" xfId="0" applyNumberFormat="1" applyFont="1" applyFill="1" applyBorder="1" applyAlignment="1"/>
    <xf numFmtId="0" fontId="1" fillId="11" borderId="24" xfId="0" applyNumberFormat="1" applyFont="1" applyFill="1" applyBorder="1" applyAlignment="1">
      <alignment horizontal="center"/>
    </xf>
    <xf numFmtId="0" fontId="1" fillId="12" borderId="24" xfId="0" applyNumberFormat="1" applyFont="1" applyFill="1" applyBorder="1" applyAlignment="1"/>
    <xf numFmtId="0" fontId="1" fillId="12" borderId="38" xfId="0" applyNumberFormat="1" applyFont="1" applyFill="1" applyBorder="1" applyAlignment="1"/>
    <xf numFmtId="0" fontId="2" fillId="12" borderId="24" xfId="0" applyNumberFormat="1" applyFont="1" applyFill="1" applyBorder="1" applyAlignment="1">
      <alignment horizontal="center"/>
    </xf>
    <xf numFmtId="0" fontId="2" fillId="12" borderId="38" xfId="0" applyNumberFormat="1" applyFont="1" applyFill="1" applyBorder="1" applyAlignment="1">
      <alignment horizontal="center"/>
    </xf>
    <xf numFmtId="0" fontId="0" fillId="12" borderId="24" xfId="0" applyNumberFormat="1" applyFont="1" applyFill="1" applyBorder="1" applyAlignment="1"/>
    <xf numFmtId="0" fontId="0" fillId="12" borderId="38" xfId="0" applyNumberFormat="1" applyFont="1" applyFill="1" applyBorder="1" applyAlignment="1"/>
    <xf numFmtId="0" fontId="1" fillId="12" borderId="24" xfId="0" applyNumberFormat="1" applyFont="1" applyFill="1" applyBorder="1" applyAlignment="1">
      <alignment horizontal="center"/>
    </xf>
    <xf numFmtId="0" fontId="1" fillId="12" borderId="38" xfId="0" applyNumberFormat="1" applyFont="1" applyFill="1" applyBorder="1" applyAlignment="1">
      <alignment horizontal="center"/>
    </xf>
    <xf numFmtId="0" fontId="0" fillId="12" borderId="42" xfId="0" applyNumberFormat="1" applyFont="1" applyFill="1" applyBorder="1" applyAlignment="1"/>
    <xf numFmtId="0" fontId="0" fillId="12" borderId="36" xfId="0" applyNumberFormat="1" applyFont="1" applyFill="1" applyBorder="1" applyAlignment="1"/>
    <xf numFmtId="0" fontId="4" fillId="12" borderId="38" xfId="0" applyNumberFormat="1" applyFont="1" applyFill="1" applyBorder="1" applyAlignment="1"/>
    <xf numFmtId="0" fontId="0" fillId="0" borderId="67" xfId="0" applyFont="1" applyBorder="1" applyAlignment="1"/>
    <xf numFmtId="0" fontId="1" fillId="0" borderId="67" xfId="0" applyFont="1" applyBorder="1" applyAlignment="1">
      <alignment horizontal="center"/>
    </xf>
    <xf numFmtId="0" fontId="0" fillId="8" borderId="67" xfId="0" applyFont="1" applyFill="1" applyBorder="1" applyAlignment="1"/>
    <xf numFmtId="0" fontId="0" fillId="4" borderId="44" xfId="0" applyNumberFormat="1" applyFont="1" applyFill="1" applyBorder="1" applyAlignment="1"/>
    <xf numFmtId="0" fontId="1" fillId="2" borderId="64" xfId="0" applyNumberFormat="1" applyFont="1" applyFill="1" applyBorder="1" applyAlignment="1"/>
    <xf numFmtId="49" fontId="1" fillId="6" borderId="71" xfId="0" applyNumberFormat="1" applyFont="1" applyFill="1" applyBorder="1" applyAlignment="1"/>
    <xf numFmtId="49" fontId="1" fillId="2" borderId="71" xfId="0" applyNumberFormat="1" applyFont="1" applyFill="1" applyBorder="1" applyAlignment="1"/>
    <xf numFmtId="49" fontId="1" fillId="9" borderId="71" xfId="0" applyNumberFormat="1" applyFont="1" applyFill="1" applyBorder="1" applyAlignment="1"/>
    <xf numFmtId="49" fontId="1" fillId="7" borderId="65" xfId="0" applyNumberFormat="1" applyFont="1" applyFill="1" applyBorder="1" applyAlignment="1"/>
    <xf numFmtId="0" fontId="0" fillId="2" borderId="64" xfId="0" applyNumberFormat="1" applyFont="1" applyFill="1" applyBorder="1" applyAlignment="1"/>
    <xf numFmtId="0" fontId="2" fillId="6" borderId="71" xfId="0" applyNumberFormat="1" applyFont="1" applyFill="1" applyBorder="1" applyAlignment="1">
      <alignment horizontal="center"/>
    </xf>
    <xf numFmtId="0" fontId="2" fillId="2" borderId="71" xfId="0" applyNumberFormat="1" applyFont="1" applyFill="1" applyBorder="1" applyAlignment="1">
      <alignment horizontal="center"/>
    </xf>
    <xf numFmtId="0" fontId="2" fillId="9" borderId="71" xfId="0" applyNumberFormat="1" applyFont="1" applyFill="1" applyBorder="1" applyAlignment="1">
      <alignment horizontal="center"/>
    </xf>
    <xf numFmtId="0" fontId="2" fillId="7" borderId="65" xfId="0" applyNumberFormat="1" applyFont="1" applyFill="1" applyBorder="1" applyAlignment="1">
      <alignment horizontal="center"/>
    </xf>
    <xf numFmtId="0" fontId="0" fillId="6" borderId="71" xfId="0" applyNumberFormat="1" applyFont="1" applyFill="1" applyBorder="1" applyAlignment="1"/>
    <xf numFmtId="0" fontId="0" fillId="2" borderId="71" xfId="0" applyNumberFormat="1" applyFont="1" applyFill="1" applyBorder="1" applyAlignment="1"/>
    <xf numFmtId="0" fontId="0" fillId="9" borderId="71" xfId="0" applyNumberFormat="1" applyFont="1" applyFill="1" applyBorder="1" applyAlignment="1"/>
    <xf numFmtId="0" fontId="0" fillId="7" borderId="65" xfId="0" applyNumberFormat="1" applyFont="1" applyFill="1" applyBorder="1" applyAlignment="1"/>
    <xf numFmtId="0" fontId="1" fillId="2" borderId="64" xfId="0" applyNumberFormat="1" applyFont="1" applyFill="1" applyBorder="1" applyAlignment="1">
      <alignment horizontal="center"/>
    </xf>
    <xf numFmtId="0" fontId="1" fillId="6" borderId="71" xfId="0" applyNumberFormat="1" applyFont="1" applyFill="1" applyBorder="1" applyAlignment="1">
      <alignment horizontal="center"/>
    </xf>
    <xf numFmtId="0" fontId="1" fillId="2" borderId="71" xfId="0" applyNumberFormat="1" applyFont="1" applyFill="1" applyBorder="1" applyAlignment="1">
      <alignment horizontal="center"/>
    </xf>
    <xf numFmtId="0" fontId="1" fillId="9" borderId="71" xfId="0" applyNumberFormat="1" applyFont="1" applyFill="1" applyBorder="1" applyAlignment="1">
      <alignment horizontal="center"/>
    </xf>
    <xf numFmtId="0" fontId="1" fillId="7" borderId="65" xfId="0" applyNumberFormat="1" applyFont="1" applyFill="1" applyBorder="1" applyAlignment="1">
      <alignment horizontal="center"/>
    </xf>
    <xf numFmtId="0" fontId="0" fillId="10" borderId="64" xfId="0" applyNumberFormat="1" applyFont="1" applyFill="1" applyBorder="1" applyAlignment="1"/>
    <xf numFmtId="0" fontId="0" fillId="10" borderId="71" xfId="0" applyNumberFormat="1" applyFont="1" applyFill="1" applyBorder="1" applyAlignment="1"/>
    <xf numFmtId="0" fontId="0" fillId="10" borderId="65" xfId="0" applyNumberFormat="1" applyFont="1" applyFill="1" applyBorder="1" applyAlignment="1"/>
    <xf numFmtId="0" fontId="1" fillId="12" borderId="71" xfId="0" applyNumberFormat="1" applyFont="1" applyFill="1" applyBorder="1" applyAlignment="1"/>
    <xf numFmtId="0" fontId="1" fillId="9" borderId="71" xfId="0" applyNumberFormat="1" applyFont="1" applyFill="1" applyBorder="1" applyAlignment="1"/>
    <xf numFmtId="0" fontId="2" fillId="12" borderId="71" xfId="0" applyNumberFormat="1" applyFont="1" applyFill="1" applyBorder="1" applyAlignment="1">
      <alignment horizontal="center"/>
    </xf>
    <xf numFmtId="0" fontId="0" fillId="12" borderId="71" xfId="0" applyNumberFormat="1" applyFont="1" applyFill="1" applyBorder="1" applyAlignment="1"/>
    <xf numFmtId="0" fontId="1" fillId="2" borderId="72" xfId="0" applyNumberFormat="1" applyFont="1" applyFill="1" applyBorder="1" applyAlignment="1">
      <alignment horizontal="center"/>
    </xf>
    <xf numFmtId="0" fontId="1" fillId="3" borderId="73" xfId="0" applyNumberFormat="1" applyFont="1" applyFill="1" applyBorder="1" applyAlignment="1">
      <alignment horizontal="center"/>
    </xf>
    <xf numFmtId="0" fontId="1" fillId="12" borderId="73" xfId="0" applyNumberFormat="1" applyFont="1" applyFill="1" applyBorder="1" applyAlignment="1">
      <alignment horizontal="center"/>
    </xf>
    <xf numFmtId="0" fontId="1" fillId="2" borderId="73" xfId="0" applyNumberFormat="1" applyFont="1" applyFill="1" applyBorder="1" applyAlignment="1">
      <alignment horizontal="center"/>
    </xf>
    <xf numFmtId="0" fontId="1" fillId="9" borderId="73" xfId="0" applyNumberFormat="1" applyFont="1" applyFill="1" applyBorder="1" applyAlignment="1">
      <alignment horizontal="center"/>
    </xf>
    <xf numFmtId="0" fontId="1" fillId="7" borderId="74" xfId="0" applyNumberFormat="1" applyFont="1" applyFill="1" applyBorder="1" applyAlignment="1">
      <alignment horizontal="center"/>
    </xf>
    <xf numFmtId="0" fontId="8" fillId="10" borderId="24" xfId="0" applyNumberFormat="1" applyFont="1" applyFill="1" applyBorder="1" applyAlignment="1"/>
    <xf numFmtId="0" fontId="8" fillId="10" borderId="38" xfId="0" applyNumberFormat="1" applyFont="1" applyFill="1" applyBorder="1" applyAlignment="1"/>
    <xf numFmtId="0" fontId="1" fillId="6" borderId="75" xfId="0" applyNumberFormat="1" applyFont="1" applyFill="1" applyBorder="1" applyAlignment="1">
      <alignment horizontal="center"/>
    </xf>
    <xf numFmtId="49" fontId="0" fillId="2" borderId="5" xfId="0" applyNumberFormat="1" applyFont="1" applyFill="1" applyBorder="1" applyAlignment="1">
      <alignment horizontal="center"/>
    </xf>
    <xf numFmtId="0" fontId="0" fillId="2" borderId="6" xfId="0" applyNumberFormat="1" applyFont="1" applyFill="1" applyBorder="1" applyAlignment="1">
      <alignment horizontal="center"/>
    </xf>
    <xf numFmtId="0" fontId="0" fillId="2" borderId="7" xfId="0" applyNumberFormat="1" applyFont="1" applyFill="1" applyBorder="1" applyAlignment="1">
      <alignment horizontal="center"/>
    </xf>
    <xf numFmtId="49" fontId="1" fillId="2" borderId="71" xfId="0" applyNumberFormat="1" applyFont="1" applyFill="1" applyBorder="1" applyAlignment="1">
      <alignment horizontal="left"/>
    </xf>
    <xf numFmtId="0" fontId="1" fillId="2" borderId="71" xfId="0" applyNumberFormat="1" applyFont="1" applyFill="1" applyBorder="1" applyAlignment="1">
      <alignment horizontal="left"/>
    </xf>
    <xf numFmtId="49" fontId="0" fillId="2" borderId="25" xfId="0" applyNumberFormat="1" applyFont="1" applyFill="1" applyBorder="1" applyAlignment="1">
      <alignment horizontal="center" wrapText="1"/>
    </xf>
    <xf numFmtId="0" fontId="0" fillId="2" borderId="26" xfId="0" applyNumberFormat="1" applyFont="1" applyFill="1" applyBorder="1" applyAlignment="1"/>
    <xf numFmtId="0" fontId="0" fillId="2" borderId="27" xfId="0" applyNumberFormat="1" applyFont="1" applyFill="1" applyBorder="1" applyAlignment="1"/>
    <xf numFmtId="49" fontId="0" fillId="3" borderId="28" xfId="0" applyNumberFormat="1" applyFont="1" applyFill="1" applyBorder="1" applyAlignment="1">
      <alignment horizontal="center" wrapText="1"/>
    </xf>
    <xf numFmtId="0" fontId="0" fillId="3" borderId="29" xfId="0" applyNumberFormat="1" applyFont="1" applyFill="1" applyBorder="1" applyAlignment="1">
      <alignment horizontal="center" wrapText="1"/>
    </xf>
    <xf numFmtId="0" fontId="0" fillId="3" borderId="30" xfId="0" applyNumberFormat="1" applyFont="1" applyFill="1" applyBorder="1" applyAlignment="1">
      <alignment horizontal="center" wrapText="1"/>
    </xf>
    <xf numFmtId="49" fontId="1" fillId="2" borderId="25" xfId="0" applyNumberFormat="1" applyFont="1" applyFill="1" applyBorder="1" applyAlignment="1">
      <alignment horizontal="left"/>
    </xf>
    <xf numFmtId="0" fontId="1" fillId="2" borderId="37" xfId="0" applyNumberFormat="1" applyFont="1" applyFill="1" applyBorder="1" applyAlignment="1">
      <alignment horizontal="left"/>
    </xf>
    <xf numFmtId="0" fontId="2" fillId="2" borderId="25" xfId="0" applyNumberFormat="1" applyFont="1" applyFill="1" applyBorder="1" applyAlignment="1">
      <alignment horizontal="center"/>
    </xf>
    <xf numFmtId="0" fontId="2" fillId="2" borderId="71" xfId="0" applyNumberFormat="1" applyFont="1" applyFill="1" applyBorder="1" applyAlignment="1">
      <alignment horizontal="center"/>
    </xf>
    <xf numFmtId="0" fontId="2" fillId="3" borderId="28" xfId="0" applyNumberFormat="1" applyFont="1" applyFill="1" applyBorder="1" applyAlignment="1">
      <alignment horizontal="center"/>
    </xf>
    <xf numFmtId="0" fontId="2" fillId="3" borderId="29" xfId="0" applyNumberFormat="1" applyFont="1" applyFill="1" applyBorder="1" applyAlignment="1">
      <alignment horizontal="center"/>
    </xf>
    <xf numFmtId="0" fontId="2" fillId="3" borderId="30" xfId="0" applyNumberFormat="1" applyFont="1" applyFill="1" applyBorder="1" applyAlignment="1">
      <alignment horizontal="center"/>
    </xf>
    <xf numFmtId="0" fontId="0" fillId="2" borderId="71" xfId="0" applyNumberFormat="1" applyFont="1" applyFill="1" applyBorder="1" applyAlignment="1">
      <alignment horizontal="right"/>
    </xf>
    <xf numFmtId="0" fontId="0" fillId="3" borderId="28" xfId="0" applyNumberFormat="1" applyFont="1" applyFill="1" applyBorder="1" applyAlignment="1">
      <alignment horizontal="center" wrapText="1"/>
    </xf>
    <xf numFmtId="49" fontId="1" fillId="3" borderId="12" xfId="0" applyNumberFormat="1" applyFont="1" applyFill="1" applyBorder="1" applyAlignment="1">
      <alignment horizontal="center"/>
    </xf>
    <xf numFmtId="0" fontId="0" fillId="3" borderId="13" xfId="0" applyNumberFormat="1" applyFont="1" applyFill="1" applyBorder="1" applyAlignment="1">
      <alignment horizontal="center"/>
    </xf>
    <xf numFmtId="0" fontId="0" fillId="3" borderId="14" xfId="0" applyNumberFormat="1" applyFont="1" applyFill="1" applyBorder="1" applyAlignment="1">
      <alignment horizontal="center"/>
    </xf>
    <xf numFmtId="0" fontId="1" fillId="2" borderId="71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0" fontId="0" fillId="2" borderId="10" xfId="0" applyNumberFormat="1" applyFont="1" applyFill="1" applyBorder="1" applyAlignment="1"/>
    <xf numFmtId="0" fontId="0" fillId="2" borderId="11" xfId="0" applyNumberFormat="1" applyFont="1" applyFill="1" applyBorder="1" applyAlignment="1"/>
    <xf numFmtId="49" fontId="0" fillId="3" borderId="20" xfId="0" applyNumberFormat="1" applyFont="1" applyFill="1" applyBorder="1" applyAlignment="1">
      <alignment horizontal="center"/>
    </xf>
    <xf numFmtId="0" fontId="0" fillId="3" borderId="21" xfId="0" applyNumberFormat="1" applyFont="1" applyFill="1" applyBorder="1" applyAlignment="1">
      <alignment horizontal="center"/>
    </xf>
    <xf numFmtId="0" fontId="0" fillId="3" borderId="22" xfId="0" applyNumberFormat="1" applyFont="1" applyFill="1" applyBorder="1" applyAlignment="1">
      <alignment horizontal="center"/>
    </xf>
    <xf numFmtId="0" fontId="0" fillId="3" borderId="49" xfId="0" applyNumberFormat="1" applyFont="1" applyFill="1" applyBorder="1" applyAlignment="1">
      <alignment horizontal="right"/>
    </xf>
    <xf numFmtId="0" fontId="0" fillId="3" borderId="48" xfId="0" applyNumberFormat="1" applyFont="1" applyFill="1" applyBorder="1" applyAlignment="1">
      <alignment horizontal="right"/>
    </xf>
    <xf numFmtId="49" fontId="0" fillId="2" borderId="17" xfId="0" applyNumberFormat="1" applyFont="1" applyFill="1" applyBorder="1" applyAlignment="1">
      <alignment horizontal="center"/>
    </xf>
    <xf numFmtId="0" fontId="0" fillId="2" borderId="18" xfId="0" applyNumberFormat="1" applyFont="1" applyFill="1" applyBorder="1" applyAlignment="1"/>
    <xf numFmtId="0" fontId="0" fillId="2" borderId="19" xfId="0" applyNumberFormat="1" applyFont="1" applyFill="1" applyBorder="1" applyAlignment="1"/>
    <xf numFmtId="0" fontId="1" fillId="3" borderId="28" xfId="0" applyNumberFormat="1" applyFont="1" applyFill="1" applyBorder="1" applyAlignment="1">
      <alignment horizontal="center"/>
    </xf>
    <xf numFmtId="0" fontId="1" fillId="3" borderId="48" xfId="0" applyNumberFormat="1" applyFont="1" applyFill="1" applyBorder="1" applyAlignment="1">
      <alignment horizontal="center"/>
    </xf>
    <xf numFmtId="0" fontId="0" fillId="3" borderId="71" xfId="0" applyNumberFormat="1" applyFont="1" applyFill="1" applyBorder="1" applyAlignment="1">
      <alignment horizontal="center"/>
    </xf>
    <xf numFmtId="0" fontId="2" fillId="2" borderId="37" xfId="0" applyNumberFormat="1" applyFont="1" applyFill="1" applyBorder="1" applyAlignment="1">
      <alignment horizontal="center"/>
    </xf>
    <xf numFmtId="0" fontId="0" fillId="2" borderId="39" xfId="0" applyNumberFormat="1" applyFont="1" applyFill="1" applyBorder="1" applyAlignment="1">
      <alignment horizontal="right"/>
    </xf>
    <xf numFmtId="0" fontId="0" fillId="2" borderId="40" xfId="0" applyNumberFormat="1" applyFont="1" applyFill="1" applyBorder="1" applyAlignment="1">
      <alignment horizontal="right"/>
    </xf>
    <xf numFmtId="0" fontId="0" fillId="2" borderId="25" xfId="0" applyNumberFormat="1" applyFont="1" applyFill="1" applyBorder="1" applyAlignment="1">
      <alignment horizontal="center" wrapText="1"/>
    </xf>
    <xf numFmtId="0" fontId="0" fillId="10" borderId="49" xfId="0" applyNumberFormat="1" applyFont="1" applyFill="1" applyBorder="1" applyAlignment="1">
      <alignment horizontal="center"/>
    </xf>
    <xf numFmtId="0" fontId="0" fillId="10" borderId="48" xfId="0" applyNumberFormat="1" applyFont="1" applyFill="1" applyBorder="1" applyAlignment="1">
      <alignment horizontal="center"/>
    </xf>
    <xf numFmtId="49" fontId="1" fillId="2" borderId="25" xfId="0" applyNumberFormat="1" applyFont="1" applyFill="1" applyBorder="1" applyAlignment="1">
      <alignment horizontal="center"/>
    </xf>
    <xf numFmtId="0" fontId="1" fillId="2" borderId="37" xfId="0" applyNumberFormat="1" applyFont="1" applyFill="1" applyBorder="1" applyAlignment="1">
      <alignment horizontal="center"/>
    </xf>
    <xf numFmtId="0" fontId="1" fillId="2" borderId="62" xfId="0" applyNumberFormat="1" applyFont="1" applyFill="1" applyBorder="1" applyAlignment="1">
      <alignment horizontal="center"/>
    </xf>
    <xf numFmtId="0" fontId="1" fillId="2" borderId="63" xfId="0" applyNumberFormat="1" applyFont="1" applyFill="1" applyBorder="1" applyAlignment="1">
      <alignment horizontal="center"/>
    </xf>
    <xf numFmtId="0" fontId="0" fillId="4" borderId="70" xfId="0" applyNumberFormat="1" applyFont="1" applyFill="1" applyBorder="1" applyAlignment="1">
      <alignment horizontal="center"/>
    </xf>
    <xf numFmtId="0" fontId="0" fillId="4" borderId="68" xfId="0" applyNumberFormat="1" applyFont="1" applyFill="1" applyBorder="1" applyAlignment="1">
      <alignment horizontal="center"/>
    </xf>
    <xf numFmtId="0" fontId="0" fillId="4" borderId="69" xfId="0" applyNumberFormat="1" applyFont="1" applyFill="1" applyBorder="1" applyAlignment="1">
      <alignment horizontal="center"/>
    </xf>
    <xf numFmtId="0" fontId="2" fillId="3" borderId="48" xfId="0" applyNumberFormat="1" applyFont="1" applyFill="1" applyBorder="1" applyAlignment="1">
      <alignment horizontal="center"/>
    </xf>
    <xf numFmtId="0" fontId="0" fillId="4" borderId="66" xfId="0" applyNumberFormat="1" applyFont="1" applyFill="1" applyBorder="1" applyAlignment="1">
      <alignment horizontal="center"/>
    </xf>
    <xf numFmtId="0" fontId="0" fillId="3" borderId="49" xfId="0" applyNumberFormat="1" applyFont="1" applyFill="1" applyBorder="1" applyAlignment="1">
      <alignment horizontal="left"/>
    </xf>
    <xf numFmtId="0" fontId="0" fillId="3" borderId="48" xfId="0" applyNumberFormat="1" applyFont="1" applyFill="1" applyBorder="1" applyAlignment="1">
      <alignment horizontal="left"/>
    </xf>
    <xf numFmtId="0" fontId="0" fillId="2" borderId="25" xfId="0" applyNumberFormat="1" applyFont="1" applyFill="1" applyBorder="1" applyAlignment="1">
      <alignment horizontal="right"/>
    </xf>
    <xf numFmtId="0" fontId="0" fillId="2" borderId="37" xfId="0" applyNumberFormat="1" applyFont="1" applyFill="1" applyBorder="1" applyAlignment="1">
      <alignment horizontal="right"/>
    </xf>
    <xf numFmtId="0" fontId="3" fillId="10" borderId="49" xfId="0" applyNumberFormat="1" applyFont="1" applyFill="1" applyBorder="1" applyAlignment="1">
      <alignment horizontal="center"/>
    </xf>
    <xf numFmtId="0" fontId="3" fillId="10" borderId="48" xfId="0" applyNumberFormat="1" applyFont="1" applyFill="1" applyBorder="1" applyAlignment="1">
      <alignment horizontal="center"/>
    </xf>
    <xf numFmtId="49" fontId="6" fillId="2" borderId="55" xfId="0" applyNumberFormat="1" applyFont="1" applyFill="1" applyBorder="1" applyAlignment="1">
      <alignment horizontal="center"/>
    </xf>
    <xf numFmtId="0" fontId="6" fillId="2" borderId="56" xfId="0" applyNumberFormat="1" applyFont="1" applyFill="1" applyBorder="1" applyAlignment="1">
      <alignment horizontal="center"/>
    </xf>
    <xf numFmtId="0" fontId="6" fillId="2" borderId="57" xfId="0" applyNumberFormat="1" applyFont="1" applyFill="1" applyBorder="1" applyAlignment="1">
      <alignment horizontal="center"/>
    </xf>
    <xf numFmtId="0" fontId="6" fillId="2" borderId="60" xfId="0" applyNumberFormat="1" applyFont="1" applyFill="1" applyBorder="1" applyAlignment="1">
      <alignment horizontal="center"/>
    </xf>
    <xf numFmtId="0" fontId="6" fillId="2" borderId="6" xfId="0" applyNumberFormat="1" applyFont="1" applyFill="1" applyBorder="1" applyAlignment="1">
      <alignment horizontal="center"/>
    </xf>
    <xf numFmtId="0" fontId="6" fillId="2" borderId="7" xfId="0" applyNumberFormat="1" applyFont="1" applyFill="1" applyBorder="1" applyAlignment="1">
      <alignment horizontal="center"/>
    </xf>
    <xf numFmtId="0" fontId="2" fillId="3" borderId="49" xfId="0" applyNumberFormat="1" applyFont="1" applyFill="1" applyBorder="1" applyAlignment="1">
      <alignment horizontal="center"/>
    </xf>
    <xf numFmtId="49" fontId="6" fillId="2" borderId="58" xfId="0" applyNumberFormat="1" applyFont="1" applyFill="1" applyBorder="1" applyAlignment="1">
      <alignment horizontal="center"/>
    </xf>
    <xf numFmtId="0" fontId="0" fillId="2" borderId="56" xfId="0" applyNumberFormat="1" applyFont="1" applyFill="1" applyBorder="1" applyAlignment="1">
      <alignment horizontal="center"/>
    </xf>
    <xf numFmtId="0" fontId="0" fillId="2" borderId="57" xfId="0" applyNumberFormat="1" applyFont="1" applyFill="1" applyBorder="1" applyAlignment="1">
      <alignment horizontal="center"/>
    </xf>
    <xf numFmtId="0" fontId="0" fillId="2" borderId="5" xfId="0" applyNumberFormat="1" applyFont="1" applyFill="1" applyBorder="1" applyAlignment="1">
      <alignment horizontal="center"/>
    </xf>
    <xf numFmtId="0" fontId="0" fillId="3" borderId="49" xfId="0" applyNumberFormat="1" applyFont="1" applyFill="1" applyBorder="1" applyAlignment="1">
      <alignment horizontal="center"/>
    </xf>
    <xf numFmtId="0" fontId="0" fillId="3" borderId="48" xfId="0" applyNumberFormat="1" applyFont="1" applyFill="1" applyBorder="1" applyAlignment="1">
      <alignment horizontal="center"/>
    </xf>
    <xf numFmtId="0" fontId="1" fillId="3" borderId="49" xfId="0" applyNumberFormat="1" applyFont="1" applyFill="1" applyBorder="1" applyAlignment="1">
      <alignment horizontal="center"/>
    </xf>
    <xf numFmtId="0" fontId="1" fillId="3" borderId="76" xfId="0" applyNumberFormat="1" applyFont="1" applyFill="1" applyBorder="1" applyAlignment="1">
      <alignment horizontal="left"/>
    </xf>
    <xf numFmtId="0" fontId="1" fillId="3" borderId="77" xfId="0" applyNumberFormat="1" applyFont="1" applyFill="1" applyBorder="1" applyAlignment="1">
      <alignment horizontal="left"/>
    </xf>
    <xf numFmtId="0" fontId="1" fillId="7" borderId="24" xfId="0" applyNumberFormat="1" applyFont="1" applyFill="1" applyBorder="1" applyAlignment="1"/>
  </cellXfs>
  <cellStyles count="1">
    <cellStyle name="Обычный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CF305"/>
      <rgbColor rgb="FFDD0806"/>
      <rgbColor rgb="FFFF6600"/>
      <rgbColor rgb="FFFFCC99"/>
      <rgbColor rgb="FFFF9900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82"/>
  <sheetViews>
    <sheetView showGridLines="0" tabSelected="1" topLeftCell="A17" workbookViewId="0">
      <selection activeCell="H42" sqref="H42"/>
    </sheetView>
  </sheetViews>
  <sheetFormatPr baseColWidth="10" defaultColWidth="8.85546875" defaultRowHeight="12.75" customHeight="1" x14ac:dyDescent="0"/>
  <cols>
    <col min="1" max="1" width="6.42578125" style="1" customWidth="1"/>
    <col min="2" max="2" width="17.28515625" style="72" customWidth="1"/>
    <col min="3" max="3" width="18.7109375" style="59" customWidth="1"/>
    <col min="4" max="4" width="21.7109375" style="59" customWidth="1"/>
    <col min="5" max="5" width="26" style="1" customWidth="1"/>
    <col min="6" max="6" width="27.140625" style="1" customWidth="1"/>
    <col min="7" max="7" width="23.140625" style="87" customWidth="1"/>
    <col min="8" max="8" width="26.7109375" style="72" customWidth="1"/>
    <col min="9" max="256" width="8.85546875" style="1" customWidth="1"/>
  </cols>
  <sheetData>
    <row r="1" spans="1:256" ht="15.5" customHeight="1">
      <c r="A1" s="2" t="s">
        <v>53</v>
      </c>
      <c r="B1" s="60"/>
      <c r="C1" s="47"/>
      <c r="D1" s="48" t="s">
        <v>0</v>
      </c>
      <c r="E1" s="3"/>
      <c r="F1" s="4"/>
      <c r="G1" s="74" t="s">
        <v>1</v>
      </c>
      <c r="H1" s="88"/>
      <c r="I1" s="5"/>
    </row>
    <row r="2" spans="1:256" ht="15.5" customHeight="1">
      <c r="A2" s="187" t="s">
        <v>2</v>
      </c>
      <c r="B2" s="188"/>
      <c r="C2" s="188"/>
      <c r="D2" s="188"/>
      <c r="E2" s="189"/>
      <c r="F2" s="187" t="s">
        <v>3</v>
      </c>
      <c r="G2" s="188"/>
      <c r="H2" s="189"/>
      <c r="I2" s="5"/>
    </row>
    <row r="3" spans="1:256" ht="16" customHeight="1">
      <c r="A3" s="6" t="s">
        <v>4</v>
      </c>
      <c r="B3" s="61"/>
      <c r="C3" s="211" t="s">
        <v>58</v>
      </c>
      <c r="D3" s="212"/>
      <c r="E3" s="213"/>
      <c r="F3" s="207" t="s">
        <v>59</v>
      </c>
      <c r="G3" s="208"/>
      <c r="H3" s="209"/>
      <c r="I3" s="5"/>
    </row>
    <row r="4" spans="1:256" ht="15.5" customHeight="1">
      <c r="A4" s="7">
        <v>18</v>
      </c>
      <c r="B4" s="62"/>
      <c r="C4" s="219" t="s">
        <v>5</v>
      </c>
      <c r="D4" s="220"/>
      <c r="E4" s="221"/>
      <c r="F4" s="214" t="s">
        <v>6</v>
      </c>
      <c r="G4" s="215"/>
      <c r="H4" s="216"/>
      <c r="I4" s="5"/>
    </row>
    <row r="5" spans="1:256" ht="15" customHeight="1">
      <c r="A5" s="8">
        <v>17</v>
      </c>
      <c r="B5" s="63"/>
      <c r="C5" s="192" t="s">
        <v>7</v>
      </c>
      <c r="D5" s="193"/>
      <c r="E5" s="194"/>
      <c r="F5" s="195" t="s">
        <v>8</v>
      </c>
      <c r="G5" s="196"/>
      <c r="H5" s="197"/>
      <c r="I5" s="5"/>
    </row>
    <row r="6" spans="1:256" ht="15" customHeight="1">
      <c r="A6" s="9"/>
      <c r="B6" s="64"/>
      <c r="C6" s="200"/>
      <c r="D6" s="193"/>
      <c r="E6" s="194"/>
      <c r="F6" s="202"/>
      <c r="G6" s="203"/>
      <c r="H6" s="204"/>
      <c r="I6" s="5"/>
    </row>
    <row r="7" spans="1:256" ht="15" customHeight="1">
      <c r="A7" s="10"/>
      <c r="B7" s="65"/>
      <c r="C7" s="228" t="s">
        <v>51</v>
      </c>
      <c r="D7" s="193"/>
      <c r="E7" s="194"/>
      <c r="F7" s="206"/>
      <c r="G7" s="196"/>
      <c r="H7" s="197"/>
      <c r="I7" s="5"/>
    </row>
    <row r="8" spans="1:256" ht="11" customHeight="1">
      <c r="A8" s="151"/>
      <c r="B8" s="66"/>
      <c r="C8" s="239"/>
      <c r="D8" s="236"/>
      <c r="E8" s="237"/>
      <c r="F8" s="235">
        <v>97</v>
      </c>
      <c r="G8" s="236"/>
      <c r="H8" s="237"/>
      <c r="I8" s="5"/>
    </row>
    <row r="9" spans="1:256" ht="15.5" customHeight="1">
      <c r="A9" s="152"/>
      <c r="B9" s="190" t="s">
        <v>92</v>
      </c>
      <c r="C9" s="191"/>
      <c r="D9" s="153" t="s">
        <v>93</v>
      </c>
      <c r="E9" s="154" t="s">
        <v>94</v>
      </c>
      <c r="F9" s="154" t="s">
        <v>95</v>
      </c>
      <c r="G9" s="155" t="s">
        <v>96</v>
      </c>
      <c r="H9" s="156" t="s">
        <v>97</v>
      </c>
      <c r="I9" s="148"/>
    </row>
    <row r="10" spans="1:256" ht="27" customHeight="1">
      <c r="A10" s="157">
        <v>16</v>
      </c>
      <c r="B10" s="201">
        <f>105.5*B11</f>
        <v>311225</v>
      </c>
      <c r="C10" s="201"/>
      <c r="D10" s="158">
        <f>69*D11</f>
        <v>203550</v>
      </c>
      <c r="E10" s="159">
        <f>98.3*E11</f>
        <v>289985</v>
      </c>
      <c r="F10" s="159">
        <f>92.6*F11</f>
        <v>333360</v>
      </c>
      <c r="G10" s="160">
        <f>68*G11</f>
        <v>244800</v>
      </c>
      <c r="H10" s="161">
        <f>95.8*H11</f>
        <v>344880</v>
      </c>
      <c r="I10" s="148"/>
    </row>
    <row r="11" spans="1:256" ht="13.5" customHeight="1">
      <c r="A11" s="157"/>
      <c r="B11" s="205">
        <v>2950</v>
      </c>
      <c r="C11" s="205"/>
      <c r="D11" s="162">
        <v>2950</v>
      </c>
      <c r="E11" s="163">
        <v>2950</v>
      </c>
      <c r="F11" s="163">
        <v>3600</v>
      </c>
      <c r="G11" s="164">
        <v>3600</v>
      </c>
      <c r="H11" s="165">
        <v>3600</v>
      </c>
      <c r="I11" s="148"/>
    </row>
    <row r="12" spans="1:256" s="118" customFormat="1" ht="13.5" customHeight="1">
      <c r="A12" s="166"/>
      <c r="B12" s="210" t="s">
        <v>45</v>
      </c>
      <c r="C12" s="210"/>
      <c r="D12" s="167" t="s">
        <v>46</v>
      </c>
      <c r="E12" s="168" t="s">
        <v>47</v>
      </c>
      <c r="F12" s="168" t="s">
        <v>48</v>
      </c>
      <c r="G12" s="169" t="s">
        <v>49</v>
      </c>
      <c r="H12" s="170" t="s">
        <v>50</v>
      </c>
      <c r="I12" s="149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/>
      <c r="EE12" s="117"/>
      <c r="EF12" s="117"/>
      <c r="EG12" s="117"/>
      <c r="EH12" s="117"/>
      <c r="EI12" s="117"/>
      <c r="EJ12" s="117"/>
      <c r="EK12" s="117"/>
      <c r="EL12" s="117"/>
      <c r="EM12" s="117"/>
      <c r="EN12" s="117"/>
      <c r="EO12" s="117"/>
      <c r="EP12" s="117"/>
      <c r="EQ12" s="117"/>
      <c r="ER12" s="117"/>
      <c r="ES12" s="117"/>
      <c r="ET12" s="117"/>
      <c r="EU12" s="117"/>
      <c r="EV12" s="117"/>
      <c r="EW12" s="117"/>
      <c r="EX12" s="117"/>
      <c r="EY12" s="117"/>
      <c r="EZ12" s="117"/>
      <c r="FA12" s="117"/>
      <c r="FB12" s="117"/>
      <c r="FC12" s="117"/>
      <c r="FD12" s="117"/>
      <c r="FE12" s="117"/>
      <c r="FF12" s="117"/>
      <c r="FG12" s="117"/>
      <c r="FH12" s="117"/>
      <c r="FI12" s="117"/>
      <c r="FJ12" s="117"/>
      <c r="FK12" s="117"/>
      <c r="FL12" s="117"/>
      <c r="FM12" s="117"/>
      <c r="FN12" s="117"/>
      <c r="FO12" s="117"/>
      <c r="FP12" s="117"/>
      <c r="FQ12" s="117"/>
      <c r="FR12" s="117"/>
      <c r="FS12" s="117"/>
      <c r="FT12" s="117"/>
      <c r="FU12" s="117"/>
      <c r="FV12" s="117"/>
      <c r="FW12" s="117"/>
      <c r="FX12" s="117"/>
      <c r="FY12" s="117"/>
      <c r="FZ12" s="117"/>
      <c r="GA12" s="117"/>
      <c r="GB12" s="117"/>
      <c r="GC12" s="117"/>
      <c r="GD12" s="117"/>
      <c r="GE12" s="117"/>
      <c r="GF12" s="117"/>
      <c r="GG12" s="117"/>
      <c r="GH12" s="117"/>
      <c r="GI12" s="117"/>
      <c r="GJ12" s="117"/>
      <c r="GK12" s="117"/>
      <c r="GL12" s="117"/>
      <c r="GM12" s="117"/>
      <c r="GN12" s="117"/>
      <c r="GO12" s="117"/>
      <c r="GP12" s="117"/>
      <c r="GQ12" s="117"/>
      <c r="GR12" s="117"/>
      <c r="GS12" s="117"/>
      <c r="GT12" s="117"/>
      <c r="GU12" s="117"/>
      <c r="GV12" s="117"/>
      <c r="GW12" s="117"/>
      <c r="GX12" s="117"/>
      <c r="GY12" s="117"/>
      <c r="GZ12" s="117"/>
      <c r="HA12" s="117"/>
      <c r="HB12" s="117"/>
      <c r="HC12" s="117"/>
      <c r="HD12" s="117"/>
      <c r="HE12" s="117"/>
      <c r="HF12" s="117"/>
      <c r="HG12" s="117"/>
      <c r="HH12" s="117"/>
      <c r="HI12" s="117"/>
      <c r="HJ12" s="117"/>
      <c r="HK12" s="117"/>
      <c r="HL12" s="117"/>
      <c r="HM12" s="117"/>
      <c r="HN12" s="117"/>
      <c r="HO12" s="117"/>
      <c r="HP12" s="117"/>
      <c r="HQ12" s="117"/>
      <c r="HR12" s="117"/>
      <c r="HS12" s="117"/>
      <c r="HT12" s="117"/>
      <c r="HU12" s="117"/>
      <c r="HV12" s="117"/>
      <c r="HW12" s="117"/>
      <c r="HX12" s="117"/>
      <c r="HY12" s="117"/>
      <c r="HZ12" s="117"/>
      <c r="IA12" s="117"/>
      <c r="IB12" s="117"/>
      <c r="IC12" s="117"/>
      <c r="ID12" s="117"/>
      <c r="IE12" s="117"/>
      <c r="IF12" s="117"/>
      <c r="IG12" s="117"/>
      <c r="IH12" s="117"/>
      <c r="II12" s="117"/>
      <c r="IJ12" s="117"/>
      <c r="IK12" s="117"/>
      <c r="IL12" s="117"/>
      <c r="IM12" s="117"/>
      <c r="IN12" s="117"/>
      <c r="IO12" s="117"/>
      <c r="IP12" s="117"/>
      <c r="IQ12" s="117"/>
      <c r="IR12" s="117"/>
      <c r="IS12" s="117"/>
      <c r="IT12" s="117"/>
      <c r="IU12" s="117"/>
      <c r="IV12" s="117"/>
    </row>
    <row r="13" spans="1:256" s="97" customFormat="1" ht="8" customHeight="1">
      <c r="A13" s="171"/>
      <c r="B13" s="172"/>
      <c r="C13" s="172"/>
      <c r="D13" s="172"/>
      <c r="E13" s="172"/>
      <c r="F13" s="172"/>
      <c r="G13" s="172"/>
      <c r="H13" s="173"/>
      <c r="I13" s="150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</row>
    <row r="14" spans="1:256" ht="15" customHeight="1">
      <c r="A14" s="157"/>
      <c r="B14" s="190" t="s">
        <v>86</v>
      </c>
      <c r="C14" s="191"/>
      <c r="D14" s="153" t="s">
        <v>87</v>
      </c>
      <c r="E14" s="154" t="s">
        <v>88</v>
      </c>
      <c r="F14" s="154" t="s">
        <v>89</v>
      </c>
      <c r="G14" s="155" t="s">
        <v>90</v>
      </c>
      <c r="H14" s="156" t="s">
        <v>91</v>
      </c>
      <c r="I14" s="148"/>
    </row>
    <row r="15" spans="1:256" ht="27" customHeight="1">
      <c r="A15" s="157">
        <v>15</v>
      </c>
      <c r="B15" s="201">
        <f>106*B16</f>
        <v>307400</v>
      </c>
      <c r="C15" s="201"/>
      <c r="D15" s="158">
        <f>69*D16</f>
        <v>200100</v>
      </c>
      <c r="E15" s="159">
        <f>97.9*E16</f>
        <v>283910</v>
      </c>
      <c r="F15" s="159">
        <f>92.5*F16</f>
        <v>323750</v>
      </c>
      <c r="G15" s="160">
        <f>68.2*G16</f>
        <v>238700</v>
      </c>
      <c r="H15" s="161">
        <f>95.5*H16</f>
        <v>334250</v>
      </c>
      <c r="I15" s="148"/>
    </row>
    <row r="16" spans="1:256" ht="14.25" customHeight="1">
      <c r="A16" s="157"/>
      <c r="B16" s="205">
        <v>2900</v>
      </c>
      <c r="C16" s="205"/>
      <c r="D16" s="162">
        <v>2900</v>
      </c>
      <c r="E16" s="163">
        <v>2900</v>
      </c>
      <c r="F16" s="163">
        <v>3500</v>
      </c>
      <c r="G16" s="164">
        <v>3500</v>
      </c>
      <c r="H16" s="165">
        <v>3500</v>
      </c>
      <c r="I16" s="148"/>
    </row>
    <row r="17" spans="1:256" s="118" customFormat="1" ht="14.25" customHeight="1">
      <c r="A17" s="166"/>
      <c r="B17" s="210" t="s">
        <v>44</v>
      </c>
      <c r="C17" s="210"/>
      <c r="D17" s="167" t="s">
        <v>43</v>
      </c>
      <c r="E17" s="168" t="s">
        <v>42</v>
      </c>
      <c r="F17" s="168" t="s">
        <v>41</v>
      </c>
      <c r="G17" s="169" t="s">
        <v>40</v>
      </c>
      <c r="H17" s="170" t="s">
        <v>39</v>
      </c>
      <c r="I17" s="149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7"/>
      <c r="IP17" s="117"/>
      <c r="IQ17" s="117"/>
      <c r="IR17" s="117"/>
      <c r="IS17" s="117"/>
      <c r="IT17" s="117"/>
      <c r="IU17" s="117"/>
      <c r="IV17" s="117"/>
    </row>
    <row r="18" spans="1:256" ht="8" customHeight="1">
      <c r="A18" s="171"/>
      <c r="B18" s="172"/>
      <c r="C18" s="172"/>
      <c r="D18" s="172"/>
      <c r="E18" s="172"/>
      <c r="F18" s="172"/>
      <c r="G18" s="172"/>
      <c r="H18" s="173"/>
      <c r="I18" s="148"/>
    </row>
    <row r="19" spans="1:256" ht="15" customHeight="1">
      <c r="A19" s="157"/>
      <c r="B19" s="260" t="s">
        <v>82</v>
      </c>
      <c r="C19" s="261"/>
      <c r="D19" s="174" t="s">
        <v>83</v>
      </c>
      <c r="E19" s="154" t="s">
        <v>80</v>
      </c>
      <c r="F19" s="154" t="s">
        <v>81</v>
      </c>
      <c r="G19" s="175" t="s">
        <v>84</v>
      </c>
      <c r="H19" s="156" t="s">
        <v>85</v>
      </c>
      <c r="I19" s="148"/>
    </row>
    <row r="20" spans="1:256" ht="26.25" customHeight="1">
      <c r="A20" s="157">
        <v>14</v>
      </c>
      <c r="B20" s="224" t="s">
        <v>54</v>
      </c>
      <c r="C20" s="224"/>
      <c r="D20" s="176"/>
      <c r="E20" s="159">
        <f>97.8*E21</f>
        <v>278730</v>
      </c>
      <c r="F20" s="159">
        <f>92.7*F21</f>
        <v>324450</v>
      </c>
      <c r="G20" s="160"/>
      <c r="H20" s="161">
        <v>335650</v>
      </c>
      <c r="I20" s="148"/>
    </row>
    <row r="21" spans="1:256" ht="13.5" customHeight="1">
      <c r="A21" s="157"/>
      <c r="B21" s="224"/>
      <c r="C21" s="224"/>
      <c r="D21" s="177"/>
      <c r="E21" s="163">
        <v>2850</v>
      </c>
      <c r="F21" s="163">
        <v>3500</v>
      </c>
      <c r="G21" s="164"/>
      <c r="H21" s="165">
        <v>3500</v>
      </c>
      <c r="I21" s="148"/>
    </row>
    <row r="22" spans="1:256" s="118" customFormat="1" ht="13.5" customHeight="1">
      <c r="A22" s="178"/>
      <c r="B22" s="179"/>
      <c r="C22" s="179"/>
      <c r="D22" s="180"/>
      <c r="E22" s="181" t="s">
        <v>37</v>
      </c>
      <c r="F22" s="181" t="s">
        <v>38</v>
      </c>
      <c r="G22" s="182"/>
      <c r="H22" s="183" t="s">
        <v>98</v>
      </c>
      <c r="I22" s="149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7"/>
      <c r="DP22" s="117"/>
      <c r="DQ22" s="117"/>
      <c r="DR22" s="117"/>
      <c r="DS22" s="117"/>
      <c r="DT22" s="117"/>
      <c r="DU22" s="117"/>
      <c r="DV22" s="117"/>
      <c r="DW22" s="117"/>
      <c r="DX22" s="117"/>
      <c r="DY22" s="117"/>
      <c r="DZ22" s="117"/>
      <c r="EA22" s="117"/>
      <c r="EB22" s="117"/>
      <c r="EC22" s="117"/>
      <c r="ED22" s="117"/>
      <c r="EE22" s="117"/>
      <c r="EF22" s="117"/>
      <c r="EG22" s="117"/>
      <c r="EH22" s="117"/>
      <c r="EI22" s="117"/>
      <c r="EJ22" s="117"/>
      <c r="EK22" s="117"/>
      <c r="EL22" s="117"/>
      <c r="EM22" s="117"/>
      <c r="EN22" s="117"/>
      <c r="EO22" s="117"/>
      <c r="EP22" s="117"/>
      <c r="EQ22" s="117"/>
      <c r="ER22" s="117"/>
      <c r="ES22" s="117"/>
      <c r="ET22" s="117"/>
      <c r="EU22" s="117"/>
      <c r="EV22" s="117"/>
      <c r="EW22" s="117"/>
      <c r="EX22" s="117"/>
      <c r="EY22" s="117"/>
      <c r="EZ22" s="117"/>
      <c r="FA22" s="117"/>
      <c r="FB22" s="117"/>
      <c r="FC22" s="117"/>
      <c r="FD22" s="117"/>
      <c r="FE22" s="117"/>
      <c r="FF22" s="117"/>
      <c r="FG22" s="117"/>
      <c r="FH22" s="117"/>
      <c r="FI22" s="117"/>
      <c r="FJ22" s="117"/>
      <c r="FK22" s="117"/>
      <c r="FL22" s="117"/>
      <c r="FM22" s="117"/>
      <c r="FN22" s="117"/>
      <c r="FO22" s="117"/>
      <c r="FP22" s="117"/>
      <c r="FQ22" s="117"/>
      <c r="FR22" s="117"/>
      <c r="FS22" s="117"/>
      <c r="FT22" s="117"/>
      <c r="FU22" s="117"/>
      <c r="FV22" s="117"/>
      <c r="FW22" s="117"/>
      <c r="FX22" s="117"/>
      <c r="FY22" s="117"/>
      <c r="FZ22" s="117"/>
      <c r="GA22" s="117"/>
      <c r="GB22" s="117"/>
      <c r="GC22" s="117"/>
      <c r="GD22" s="117"/>
      <c r="GE22" s="117"/>
      <c r="GF22" s="117"/>
      <c r="GG22" s="117"/>
      <c r="GH22" s="117"/>
      <c r="GI22" s="117"/>
      <c r="GJ22" s="117"/>
      <c r="GK22" s="117"/>
      <c r="GL22" s="117"/>
      <c r="GM22" s="117"/>
      <c r="GN22" s="117"/>
      <c r="GO22" s="117"/>
      <c r="GP22" s="117"/>
      <c r="GQ22" s="117"/>
      <c r="GR22" s="117"/>
      <c r="GS22" s="117"/>
      <c r="GT22" s="117"/>
      <c r="GU22" s="117"/>
      <c r="GV22" s="117"/>
      <c r="GW22" s="117"/>
      <c r="GX22" s="117"/>
      <c r="GY22" s="117"/>
      <c r="GZ22" s="117"/>
      <c r="HA22" s="117"/>
      <c r="HB22" s="117"/>
      <c r="HC22" s="117"/>
      <c r="HD22" s="117"/>
      <c r="HE22" s="117"/>
      <c r="HF22" s="117"/>
      <c r="HG22" s="117"/>
      <c r="HH22" s="117"/>
      <c r="HI22" s="117"/>
      <c r="HJ22" s="117"/>
      <c r="HK22" s="117"/>
      <c r="HL22" s="117"/>
      <c r="HM22" s="117"/>
      <c r="HN22" s="117"/>
      <c r="HO22" s="117"/>
      <c r="HP22" s="117"/>
      <c r="HQ22" s="117"/>
      <c r="HR22" s="117"/>
      <c r="HS22" s="117"/>
      <c r="HT22" s="117"/>
      <c r="HU22" s="117"/>
      <c r="HV22" s="117"/>
      <c r="HW22" s="117"/>
      <c r="HX22" s="117"/>
      <c r="HY22" s="117"/>
      <c r="HZ22" s="117"/>
      <c r="IA22" s="117"/>
      <c r="IB22" s="117"/>
      <c r="IC22" s="117"/>
      <c r="ID22" s="117"/>
      <c r="IE22" s="117"/>
      <c r="IF22" s="117"/>
      <c r="IG22" s="117"/>
      <c r="IH22" s="117"/>
      <c r="II22" s="117"/>
      <c r="IJ22" s="117"/>
      <c r="IK22" s="117"/>
      <c r="IL22" s="117"/>
      <c r="IM22" s="117"/>
      <c r="IN22" s="117"/>
      <c r="IO22" s="117"/>
      <c r="IP22" s="117"/>
      <c r="IQ22" s="117"/>
      <c r="IR22" s="117"/>
      <c r="IS22" s="117"/>
      <c r="IT22" s="117"/>
      <c r="IU22" s="117"/>
      <c r="IV22" s="117"/>
    </row>
    <row r="23" spans="1:256" ht="8" customHeight="1">
      <c r="A23" s="103"/>
      <c r="B23" s="104"/>
      <c r="C23" s="104"/>
      <c r="D23" s="100"/>
      <c r="E23" s="101"/>
      <c r="F23" s="105"/>
      <c r="G23" s="100"/>
      <c r="H23" s="101"/>
      <c r="I23" s="5"/>
    </row>
    <row r="24" spans="1:256" ht="15" customHeight="1">
      <c r="A24" s="8"/>
      <c r="B24" s="198" t="s">
        <v>74</v>
      </c>
      <c r="C24" s="199"/>
      <c r="D24" s="51" t="s">
        <v>75</v>
      </c>
      <c r="E24" s="13" t="s">
        <v>76</v>
      </c>
      <c r="F24" s="14" t="s">
        <v>77</v>
      </c>
      <c r="G24" s="75" t="s">
        <v>78</v>
      </c>
      <c r="H24" s="91" t="s">
        <v>79</v>
      </c>
      <c r="I24" s="5"/>
    </row>
    <row r="25" spans="1:256" ht="24.75" customHeight="1">
      <c r="A25" s="9">
        <v>13</v>
      </c>
      <c r="B25" s="200">
        <f>105.7*B26</f>
        <v>290675</v>
      </c>
      <c r="C25" s="225"/>
      <c r="D25" s="49">
        <f>68.6*D26</f>
        <v>188649.99999999997</v>
      </c>
      <c r="E25" s="11">
        <f>98.6*E26</f>
        <v>271150</v>
      </c>
      <c r="F25" s="15">
        <f>93.3*F26</f>
        <v>312555</v>
      </c>
      <c r="G25" s="76">
        <f>67.8*G26</f>
        <v>227130</v>
      </c>
      <c r="H25" s="89">
        <v>321935</v>
      </c>
      <c r="I25" s="5"/>
    </row>
    <row r="26" spans="1:256" ht="14.25" customHeight="1">
      <c r="A26" s="10"/>
      <c r="B26" s="226">
        <v>2750</v>
      </c>
      <c r="C26" s="227"/>
      <c r="D26" s="50">
        <v>2750</v>
      </c>
      <c r="E26" s="12">
        <v>2750</v>
      </c>
      <c r="F26" s="8">
        <v>3350</v>
      </c>
      <c r="G26" s="77">
        <v>3350</v>
      </c>
      <c r="H26" s="90">
        <v>3350</v>
      </c>
      <c r="I26" s="5"/>
    </row>
    <row r="27" spans="1:256" s="118" customFormat="1" ht="14.25" customHeight="1">
      <c r="A27" s="112"/>
      <c r="B27" s="233" t="s">
        <v>36</v>
      </c>
      <c r="C27" s="234"/>
      <c r="D27" s="113" t="s">
        <v>35</v>
      </c>
      <c r="E27" s="114" t="s">
        <v>34</v>
      </c>
      <c r="F27" s="119" t="s">
        <v>33</v>
      </c>
      <c r="G27" s="120" t="s">
        <v>32</v>
      </c>
      <c r="H27" s="115" t="s">
        <v>31</v>
      </c>
      <c r="I27" s="116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  <c r="DE27" s="117"/>
      <c r="DF27" s="117"/>
      <c r="DG27" s="117"/>
      <c r="DH27" s="117"/>
      <c r="DI27" s="117"/>
      <c r="DJ27" s="117"/>
      <c r="DK27" s="117"/>
      <c r="DL27" s="117"/>
      <c r="DM27" s="117"/>
      <c r="DN27" s="117"/>
      <c r="DO27" s="117"/>
      <c r="DP27" s="117"/>
      <c r="DQ27" s="117"/>
      <c r="DR27" s="117"/>
      <c r="DS27" s="117"/>
      <c r="DT27" s="117"/>
      <c r="DU27" s="117"/>
      <c r="DV27" s="117"/>
      <c r="DW27" s="117"/>
      <c r="DX27" s="117"/>
      <c r="DY27" s="117"/>
      <c r="DZ27" s="117"/>
      <c r="EA27" s="117"/>
      <c r="EB27" s="117"/>
      <c r="EC27" s="117"/>
      <c r="ED27" s="117"/>
      <c r="EE27" s="117"/>
      <c r="EF27" s="117"/>
      <c r="EG27" s="117"/>
      <c r="EH27" s="117"/>
      <c r="EI27" s="117"/>
      <c r="EJ27" s="117"/>
      <c r="EK27" s="117"/>
      <c r="EL27" s="117"/>
      <c r="EM27" s="117"/>
      <c r="EN27" s="117"/>
      <c r="EO27" s="117"/>
      <c r="EP27" s="117"/>
      <c r="EQ27" s="117"/>
      <c r="ER27" s="117"/>
      <c r="ES27" s="117"/>
      <c r="ET27" s="117"/>
      <c r="EU27" s="117"/>
      <c r="EV27" s="117"/>
      <c r="EW27" s="117"/>
      <c r="EX27" s="117"/>
      <c r="EY27" s="117"/>
      <c r="EZ27" s="117"/>
      <c r="FA27" s="117"/>
      <c r="FB27" s="117"/>
      <c r="FC27" s="117"/>
      <c r="FD27" s="117"/>
      <c r="FE27" s="117"/>
      <c r="FF27" s="117"/>
      <c r="FG27" s="117"/>
      <c r="FH27" s="117"/>
      <c r="FI27" s="117"/>
      <c r="FJ27" s="117"/>
      <c r="FK27" s="117"/>
      <c r="FL27" s="117"/>
      <c r="FM27" s="117"/>
      <c r="FN27" s="117"/>
      <c r="FO27" s="117"/>
      <c r="FP27" s="117"/>
      <c r="FQ27" s="117"/>
      <c r="FR27" s="117"/>
      <c r="FS27" s="117"/>
      <c r="FT27" s="117"/>
      <c r="FU27" s="117"/>
      <c r="FV27" s="117"/>
      <c r="FW27" s="117"/>
      <c r="FX27" s="117"/>
      <c r="FY27" s="117"/>
      <c r="FZ27" s="117"/>
      <c r="GA27" s="117"/>
      <c r="GB27" s="117"/>
      <c r="GC27" s="117"/>
      <c r="GD27" s="117"/>
      <c r="GE27" s="117"/>
      <c r="GF27" s="117"/>
      <c r="GG27" s="117"/>
      <c r="GH27" s="117"/>
      <c r="GI27" s="117"/>
      <c r="GJ27" s="117"/>
      <c r="GK27" s="117"/>
      <c r="GL27" s="117"/>
      <c r="GM27" s="117"/>
      <c r="GN27" s="117"/>
      <c r="GO27" s="117"/>
      <c r="GP27" s="117"/>
      <c r="GQ27" s="117"/>
      <c r="GR27" s="117"/>
      <c r="GS27" s="117"/>
      <c r="GT27" s="117"/>
      <c r="GU27" s="117"/>
      <c r="GV27" s="117"/>
      <c r="GW27" s="117"/>
      <c r="GX27" s="117"/>
      <c r="GY27" s="117"/>
      <c r="GZ27" s="117"/>
      <c r="HA27" s="117"/>
      <c r="HB27" s="117"/>
      <c r="HC27" s="117"/>
      <c r="HD27" s="117"/>
      <c r="HE27" s="117"/>
      <c r="HF27" s="117"/>
      <c r="HG27" s="117"/>
      <c r="HH27" s="117"/>
      <c r="HI27" s="117"/>
      <c r="HJ27" s="117"/>
      <c r="HK27" s="117"/>
      <c r="HL27" s="117"/>
      <c r="HM27" s="117"/>
      <c r="HN27" s="117"/>
      <c r="HO27" s="117"/>
      <c r="HP27" s="117"/>
      <c r="HQ27" s="117"/>
      <c r="HR27" s="117"/>
      <c r="HS27" s="117"/>
      <c r="HT27" s="117"/>
      <c r="HU27" s="117"/>
      <c r="HV27" s="117"/>
      <c r="HW27" s="117"/>
      <c r="HX27" s="117"/>
      <c r="HY27" s="117"/>
      <c r="HZ27" s="117"/>
      <c r="IA27" s="117"/>
      <c r="IB27" s="117"/>
      <c r="IC27" s="117"/>
      <c r="ID27" s="117"/>
      <c r="IE27" s="117"/>
      <c r="IF27" s="117"/>
      <c r="IG27" s="117"/>
      <c r="IH27" s="117"/>
      <c r="II27" s="117"/>
      <c r="IJ27" s="117"/>
      <c r="IK27" s="117"/>
      <c r="IL27" s="117"/>
      <c r="IM27" s="117"/>
      <c r="IN27" s="117"/>
      <c r="IO27" s="117"/>
      <c r="IP27" s="117"/>
      <c r="IQ27" s="117"/>
      <c r="IR27" s="117"/>
      <c r="IS27" s="117"/>
      <c r="IT27" s="117"/>
      <c r="IU27" s="117"/>
      <c r="IV27" s="117"/>
    </row>
    <row r="28" spans="1:256" ht="8" customHeight="1">
      <c r="A28" s="98"/>
      <c r="B28" s="102"/>
      <c r="C28" s="99"/>
      <c r="D28" s="100"/>
      <c r="E28" s="101"/>
      <c r="F28" s="105"/>
      <c r="G28" s="100"/>
      <c r="H28" s="101"/>
      <c r="I28" s="5"/>
    </row>
    <row r="29" spans="1:256" ht="15" customHeight="1">
      <c r="A29" s="8"/>
      <c r="B29" s="67"/>
      <c r="C29" s="52"/>
      <c r="D29" s="51" t="s">
        <v>69</v>
      </c>
      <c r="E29" s="13" t="s">
        <v>70</v>
      </c>
      <c r="F29" s="14" t="s">
        <v>71</v>
      </c>
      <c r="G29" s="75" t="s">
        <v>72</v>
      </c>
      <c r="H29" s="91" t="s">
        <v>73</v>
      </c>
      <c r="I29" s="5"/>
    </row>
    <row r="30" spans="1:256" ht="24" customHeight="1">
      <c r="A30" s="9">
        <v>12</v>
      </c>
      <c r="B30" s="63"/>
      <c r="C30" s="49"/>
      <c r="D30" s="49">
        <f>68.3*D31</f>
        <v>187825</v>
      </c>
      <c r="E30" s="11">
        <f>98.8*E31</f>
        <v>271700</v>
      </c>
      <c r="F30" s="15">
        <f>93.8*F31</f>
        <v>304850</v>
      </c>
      <c r="G30" s="76">
        <f>67.7*G31</f>
        <v>220025</v>
      </c>
      <c r="H30" s="89">
        <f>96.3*H31</f>
        <v>312975</v>
      </c>
      <c r="I30" s="5"/>
    </row>
    <row r="31" spans="1:256" ht="12.75" customHeight="1">
      <c r="A31" s="17"/>
      <c r="B31" s="63"/>
      <c r="C31" s="50"/>
      <c r="D31" s="50">
        <v>2750</v>
      </c>
      <c r="E31" s="12">
        <v>2750</v>
      </c>
      <c r="F31" s="8">
        <v>3250</v>
      </c>
      <c r="G31" s="77">
        <v>3250</v>
      </c>
      <c r="H31" s="90">
        <v>3250</v>
      </c>
      <c r="I31" s="5"/>
    </row>
    <row r="32" spans="1:256" s="118" customFormat="1" ht="12.75" customHeight="1">
      <c r="A32" s="121"/>
      <c r="B32" s="122"/>
      <c r="C32" s="123"/>
      <c r="D32" s="124" t="s">
        <v>26</v>
      </c>
      <c r="E32" s="125" t="s">
        <v>27</v>
      </c>
      <c r="F32" s="126" t="s">
        <v>28</v>
      </c>
      <c r="G32" s="127" t="s">
        <v>29</v>
      </c>
      <c r="H32" s="128" t="s">
        <v>30</v>
      </c>
      <c r="I32" s="116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7"/>
      <c r="DS32" s="117"/>
      <c r="DT32" s="117"/>
      <c r="DU32" s="117"/>
      <c r="DV32" s="117"/>
      <c r="DW32" s="117"/>
      <c r="DX32" s="117"/>
      <c r="DY32" s="117"/>
      <c r="DZ32" s="117"/>
      <c r="EA32" s="117"/>
      <c r="EB32" s="117"/>
      <c r="EC32" s="117"/>
      <c r="ED32" s="117"/>
      <c r="EE32" s="117"/>
      <c r="EF32" s="117"/>
      <c r="EG32" s="117"/>
      <c r="EH32" s="117"/>
      <c r="EI32" s="117"/>
      <c r="EJ32" s="117"/>
      <c r="EK32" s="117"/>
      <c r="EL32" s="117"/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/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/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/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/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117"/>
      <c r="ID32" s="117"/>
      <c r="IE32" s="117"/>
      <c r="IF32" s="117"/>
      <c r="IG32" s="117"/>
      <c r="IH32" s="117"/>
      <c r="II32" s="117"/>
      <c r="IJ32" s="117"/>
      <c r="IK32" s="117"/>
      <c r="IL32" s="117"/>
      <c r="IM32" s="117"/>
      <c r="IN32" s="117"/>
      <c r="IO32" s="117"/>
      <c r="IP32" s="117"/>
      <c r="IQ32" s="117"/>
      <c r="IR32" s="117"/>
      <c r="IS32" s="117"/>
      <c r="IT32" s="117"/>
      <c r="IU32" s="117"/>
      <c r="IV32" s="117"/>
    </row>
    <row r="33" spans="1:256" ht="8" customHeight="1">
      <c r="A33" s="103"/>
      <c r="B33" s="244"/>
      <c r="C33" s="245"/>
      <c r="D33" s="104"/>
      <c r="E33" s="106"/>
      <c r="F33" s="103"/>
      <c r="G33" s="104"/>
      <c r="H33" s="106"/>
      <c r="I33" s="5"/>
    </row>
    <row r="34" spans="1:256" ht="15" customHeight="1">
      <c r="A34" s="8"/>
      <c r="B34" s="262" t="s">
        <v>62</v>
      </c>
      <c r="C34" s="53" t="s">
        <v>63</v>
      </c>
      <c r="D34" s="54" t="s">
        <v>64</v>
      </c>
      <c r="E34" s="20" t="s">
        <v>65</v>
      </c>
      <c r="F34" s="21" t="s">
        <v>66</v>
      </c>
      <c r="G34" s="78" t="s">
        <v>67</v>
      </c>
      <c r="H34" s="92" t="s">
        <v>68</v>
      </c>
      <c r="I34" s="5"/>
    </row>
    <row r="35" spans="1:256" ht="26.25" customHeight="1">
      <c r="A35" s="9">
        <v>11</v>
      </c>
      <c r="B35" s="68">
        <v>160000</v>
      </c>
      <c r="C35" s="49">
        <v>85000</v>
      </c>
      <c r="D35" s="49">
        <f>68.5*D36</f>
        <v>178100</v>
      </c>
      <c r="E35" s="11">
        <f>99.1*E36</f>
        <v>257659.99999999997</v>
      </c>
      <c r="F35" s="15">
        <f>93.8*F36</f>
        <v>290780</v>
      </c>
      <c r="G35" s="79">
        <f>68*G36</f>
        <v>210800</v>
      </c>
      <c r="H35" s="89">
        <f>96.4*H36</f>
        <v>298840</v>
      </c>
      <c r="I35" s="5"/>
    </row>
    <row r="36" spans="1:256" ht="12.75" customHeight="1">
      <c r="A36" s="17"/>
      <c r="B36" s="63">
        <v>2600</v>
      </c>
      <c r="C36" s="50">
        <v>2600</v>
      </c>
      <c r="D36" s="50">
        <v>2600</v>
      </c>
      <c r="E36" s="12">
        <v>2600</v>
      </c>
      <c r="F36" s="8">
        <v>3100</v>
      </c>
      <c r="G36" s="77">
        <v>3100</v>
      </c>
      <c r="H36" s="90">
        <v>3100</v>
      </c>
      <c r="I36" s="5"/>
    </row>
    <row r="37" spans="1:256" s="118" customFormat="1" ht="12.75" customHeight="1">
      <c r="A37" s="121"/>
      <c r="B37" s="122" t="s">
        <v>61</v>
      </c>
      <c r="C37" s="186" t="s">
        <v>60</v>
      </c>
      <c r="D37" s="124" t="s">
        <v>25</v>
      </c>
      <c r="E37" s="125" t="s">
        <v>24</v>
      </c>
      <c r="F37" s="126" t="s">
        <v>23</v>
      </c>
      <c r="G37" s="127" t="s">
        <v>22</v>
      </c>
      <c r="H37" s="128" t="s">
        <v>99</v>
      </c>
      <c r="I37" s="116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  <c r="CG37" s="117"/>
      <c r="CH37" s="117"/>
      <c r="CI37" s="117"/>
      <c r="CJ37" s="117"/>
      <c r="CK37" s="117"/>
      <c r="CL37" s="117"/>
      <c r="CM37" s="117"/>
      <c r="CN37" s="117"/>
      <c r="CO37" s="117"/>
      <c r="CP37" s="117"/>
      <c r="CQ37" s="117"/>
      <c r="CR37" s="117"/>
      <c r="CS37" s="117"/>
      <c r="CT37" s="117"/>
      <c r="CU37" s="117"/>
      <c r="CV37" s="117"/>
      <c r="CW37" s="117"/>
      <c r="CX37" s="117"/>
      <c r="CY37" s="117"/>
      <c r="CZ37" s="117"/>
      <c r="DA37" s="117"/>
      <c r="DB37" s="117"/>
      <c r="DC37" s="117"/>
      <c r="DD37" s="117"/>
      <c r="DE37" s="117"/>
      <c r="DF37" s="117"/>
      <c r="DG37" s="117"/>
      <c r="DH37" s="117"/>
      <c r="DI37" s="117"/>
      <c r="DJ37" s="117"/>
      <c r="DK37" s="117"/>
      <c r="DL37" s="117"/>
      <c r="DM37" s="117"/>
      <c r="DN37" s="117"/>
      <c r="DO37" s="117"/>
      <c r="DP37" s="117"/>
      <c r="DQ37" s="117"/>
      <c r="DR37" s="117"/>
      <c r="DS37" s="117"/>
      <c r="DT37" s="117"/>
      <c r="DU37" s="117"/>
      <c r="DV37" s="117"/>
      <c r="DW37" s="117"/>
      <c r="DX37" s="117"/>
      <c r="DY37" s="117"/>
      <c r="DZ37" s="117"/>
      <c r="EA37" s="117"/>
      <c r="EB37" s="117"/>
      <c r="EC37" s="117"/>
      <c r="ED37" s="117"/>
      <c r="EE37" s="117"/>
      <c r="EF37" s="117"/>
      <c r="EG37" s="117"/>
      <c r="EH37" s="117"/>
      <c r="EI37" s="117"/>
      <c r="EJ37" s="117"/>
      <c r="EK37" s="117"/>
      <c r="EL37" s="117"/>
      <c r="EM37" s="117"/>
      <c r="EN37" s="117"/>
      <c r="EO37" s="117"/>
      <c r="EP37" s="117"/>
      <c r="EQ37" s="117"/>
      <c r="ER37" s="117"/>
      <c r="ES37" s="117"/>
      <c r="ET37" s="117"/>
      <c r="EU37" s="117"/>
      <c r="EV37" s="117"/>
      <c r="EW37" s="117"/>
      <c r="EX37" s="117"/>
      <c r="EY37" s="117"/>
      <c r="EZ37" s="117"/>
      <c r="FA37" s="117"/>
      <c r="FB37" s="117"/>
      <c r="FC37" s="117"/>
      <c r="FD37" s="117"/>
      <c r="FE37" s="117"/>
      <c r="FF37" s="117"/>
      <c r="FG37" s="117"/>
      <c r="FH37" s="117"/>
      <c r="FI37" s="117"/>
      <c r="FJ37" s="117"/>
      <c r="FK37" s="117"/>
      <c r="FL37" s="117"/>
      <c r="FM37" s="117"/>
      <c r="FN37" s="117"/>
      <c r="FO37" s="117"/>
      <c r="FP37" s="117"/>
      <c r="FQ37" s="117"/>
      <c r="FR37" s="117"/>
      <c r="FS37" s="117"/>
      <c r="FT37" s="117"/>
      <c r="FU37" s="117"/>
      <c r="FV37" s="117"/>
      <c r="FW37" s="117"/>
      <c r="FX37" s="117"/>
      <c r="FY37" s="117"/>
      <c r="FZ37" s="117"/>
      <c r="GA37" s="117"/>
      <c r="GB37" s="117"/>
      <c r="GC37" s="117"/>
      <c r="GD37" s="117"/>
      <c r="GE37" s="117"/>
      <c r="GF37" s="117"/>
      <c r="GG37" s="117"/>
      <c r="GH37" s="117"/>
      <c r="GI37" s="117"/>
      <c r="GJ37" s="117"/>
      <c r="GK37" s="117"/>
      <c r="GL37" s="117"/>
      <c r="GM37" s="117"/>
      <c r="GN37" s="117"/>
      <c r="GO37" s="117"/>
      <c r="GP37" s="117"/>
      <c r="GQ37" s="117"/>
      <c r="GR37" s="117"/>
      <c r="GS37" s="117"/>
      <c r="GT37" s="117"/>
      <c r="GU37" s="117"/>
      <c r="GV37" s="117"/>
      <c r="GW37" s="117"/>
      <c r="GX37" s="117"/>
      <c r="GY37" s="117"/>
      <c r="GZ37" s="117"/>
      <c r="HA37" s="117"/>
      <c r="HB37" s="117"/>
      <c r="HC37" s="117"/>
      <c r="HD37" s="117"/>
      <c r="HE37" s="117"/>
      <c r="HF37" s="117"/>
      <c r="HG37" s="117"/>
      <c r="HH37" s="117"/>
      <c r="HI37" s="117"/>
      <c r="HJ37" s="117"/>
      <c r="HK37" s="117"/>
      <c r="HL37" s="117"/>
      <c r="HM37" s="117"/>
      <c r="HN37" s="117"/>
      <c r="HO37" s="117"/>
      <c r="HP37" s="117"/>
      <c r="HQ37" s="117"/>
      <c r="HR37" s="117"/>
      <c r="HS37" s="117"/>
      <c r="HT37" s="117"/>
      <c r="HU37" s="117"/>
      <c r="HV37" s="117"/>
      <c r="HW37" s="117"/>
      <c r="HX37" s="117"/>
      <c r="HY37" s="117"/>
      <c r="HZ37" s="117"/>
      <c r="IA37" s="117"/>
      <c r="IB37" s="117"/>
      <c r="IC37" s="117"/>
      <c r="ID37" s="117"/>
      <c r="IE37" s="117"/>
      <c r="IF37" s="117"/>
      <c r="IG37" s="117"/>
      <c r="IH37" s="117"/>
      <c r="II37" s="117"/>
      <c r="IJ37" s="117"/>
      <c r="IK37" s="117"/>
      <c r="IL37" s="117"/>
      <c r="IM37" s="117"/>
      <c r="IN37" s="117"/>
      <c r="IO37" s="117"/>
      <c r="IP37" s="117"/>
      <c r="IQ37" s="117"/>
      <c r="IR37" s="117"/>
      <c r="IS37" s="117"/>
      <c r="IT37" s="117"/>
      <c r="IU37" s="117"/>
      <c r="IV37" s="117"/>
    </row>
    <row r="38" spans="1:256" ht="8" customHeight="1">
      <c r="A38" s="103"/>
      <c r="B38" s="229"/>
      <c r="C38" s="230"/>
      <c r="D38" s="104"/>
      <c r="E38" s="106"/>
      <c r="F38" s="103"/>
      <c r="G38" s="104"/>
      <c r="H38" s="106"/>
      <c r="I38" s="5"/>
    </row>
    <row r="39" spans="1:256" ht="15" customHeight="1">
      <c r="A39" s="8"/>
      <c r="B39" s="231" t="s">
        <v>100</v>
      </c>
      <c r="C39" s="232"/>
      <c r="D39" s="54" t="s">
        <v>101</v>
      </c>
      <c r="E39" s="20" t="s">
        <v>102</v>
      </c>
      <c r="F39" s="21" t="s">
        <v>103</v>
      </c>
      <c r="G39" s="80" t="s">
        <v>104</v>
      </c>
      <c r="H39" s="92" t="s">
        <v>105</v>
      </c>
      <c r="I39" s="5"/>
    </row>
    <row r="40" spans="1:256" ht="25.5" customHeight="1">
      <c r="A40" s="9">
        <v>10</v>
      </c>
      <c r="B40" s="200">
        <f>106.3*B41</f>
        <v>276380</v>
      </c>
      <c r="C40" s="225"/>
      <c r="D40" s="49">
        <f>68.2*D41</f>
        <v>177320</v>
      </c>
      <c r="E40" s="11">
        <f>99*E41</f>
        <v>257400</v>
      </c>
      <c r="F40" s="15">
        <f>93.5*F41</f>
        <v>280500</v>
      </c>
      <c r="G40" s="76">
        <f>67.8*G41</f>
        <v>203400</v>
      </c>
      <c r="H40" s="89">
        <f>96.5*H41</f>
        <v>289500</v>
      </c>
      <c r="I40" s="5"/>
    </row>
    <row r="41" spans="1:256" ht="14.25" customHeight="1">
      <c r="A41" s="10"/>
      <c r="B41" s="242">
        <v>2600</v>
      </c>
      <c r="C41" s="243"/>
      <c r="D41" s="50">
        <v>2600</v>
      </c>
      <c r="E41" s="12">
        <v>2600</v>
      </c>
      <c r="F41" s="8">
        <v>3000</v>
      </c>
      <c r="G41" s="77">
        <v>3000</v>
      </c>
      <c r="H41" s="90">
        <v>3000</v>
      </c>
      <c r="I41" s="22"/>
    </row>
    <row r="42" spans="1:256" s="118" customFormat="1" ht="14.25" customHeight="1">
      <c r="A42" s="112"/>
      <c r="B42" s="129"/>
      <c r="C42" s="130" t="s">
        <v>15</v>
      </c>
      <c r="D42" s="124" t="s">
        <v>17</v>
      </c>
      <c r="E42" s="125" t="s">
        <v>18</v>
      </c>
      <c r="F42" s="126" t="s">
        <v>19</v>
      </c>
      <c r="G42" s="127" t="s">
        <v>20</v>
      </c>
      <c r="H42" s="128" t="s">
        <v>21</v>
      </c>
      <c r="I42" s="131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117"/>
      <c r="CZ42" s="117"/>
      <c r="DA42" s="117"/>
      <c r="DB42" s="117"/>
      <c r="DC42" s="117"/>
      <c r="DD42" s="117"/>
      <c r="DE42" s="117"/>
      <c r="DF42" s="117"/>
      <c r="DG42" s="117"/>
      <c r="DH42" s="117"/>
      <c r="DI42" s="117"/>
      <c r="DJ42" s="117"/>
      <c r="DK42" s="117"/>
      <c r="DL42" s="117"/>
      <c r="DM42" s="117"/>
      <c r="DN42" s="117"/>
      <c r="DO42" s="117"/>
      <c r="DP42" s="117"/>
      <c r="DQ42" s="117"/>
      <c r="DR42" s="117"/>
      <c r="DS42" s="117"/>
      <c r="DT42" s="117"/>
      <c r="DU42" s="117"/>
      <c r="DV42" s="117"/>
      <c r="DW42" s="117"/>
      <c r="DX42" s="117"/>
      <c r="DY42" s="117"/>
      <c r="DZ42" s="117"/>
      <c r="EA42" s="117"/>
      <c r="EB42" s="117"/>
      <c r="EC42" s="117"/>
      <c r="ED42" s="117"/>
      <c r="EE42" s="117"/>
      <c r="EF42" s="117"/>
      <c r="EG42" s="117"/>
      <c r="EH42" s="117"/>
      <c r="EI42" s="117"/>
      <c r="EJ42" s="117"/>
      <c r="EK42" s="117"/>
      <c r="EL42" s="117"/>
      <c r="EM42" s="117"/>
      <c r="EN42" s="117"/>
      <c r="EO42" s="117"/>
      <c r="EP42" s="117"/>
      <c r="EQ42" s="117"/>
      <c r="ER42" s="117"/>
      <c r="ES42" s="117"/>
      <c r="ET42" s="117"/>
      <c r="EU42" s="117"/>
      <c r="EV42" s="117"/>
      <c r="EW42" s="117"/>
      <c r="EX42" s="117"/>
      <c r="EY42" s="117"/>
      <c r="EZ42" s="117"/>
      <c r="FA42" s="117"/>
      <c r="FB42" s="117"/>
      <c r="FC42" s="117"/>
      <c r="FD42" s="117"/>
      <c r="FE42" s="117"/>
      <c r="FF42" s="117"/>
      <c r="FG42" s="117"/>
      <c r="FH42" s="117"/>
      <c r="FI42" s="117"/>
      <c r="FJ42" s="117"/>
      <c r="FK42" s="117"/>
      <c r="FL42" s="117"/>
      <c r="FM42" s="117"/>
      <c r="FN42" s="117"/>
      <c r="FO42" s="117"/>
      <c r="FP42" s="117"/>
      <c r="FQ42" s="117"/>
      <c r="FR42" s="117"/>
      <c r="FS42" s="117"/>
      <c r="FT42" s="117"/>
      <c r="FU42" s="117"/>
      <c r="FV42" s="117"/>
      <c r="FW42" s="117"/>
      <c r="FX42" s="117"/>
      <c r="FY42" s="117"/>
      <c r="FZ42" s="117"/>
      <c r="GA42" s="117"/>
      <c r="GB42" s="117"/>
      <c r="GC42" s="117"/>
      <c r="GD42" s="117"/>
      <c r="GE42" s="117"/>
      <c r="GF42" s="117"/>
      <c r="GG42" s="117"/>
      <c r="GH42" s="117"/>
      <c r="GI42" s="117"/>
      <c r="GJ42" s="117"/>
      <c r="GK42" s="117"/>
      <c r="GL42" s="117"/>
      <c r="GM42" s="117"/>
      <c r="GN42" s="117"/>
      <c r="GO42" s="117"/>
      <c r="GP42" s="117"/>
      <c r="GQ42" s="117"/>
      <c r="GR42" s="117"/>
      <c r="GS42" s="117"/>
      <c r="GT42" s="117"/>
      <c r="GU42" s="117"/>
      <c r="GV42" s="117"/>
      <c r="GW42" s="117"/>
      <c r="GX42" s="117"/>
      <c r="GY42" s="117"/>
      <c r="GZ42" s="117"/>
      <c r="HA42" s="117"/>
      <c r="HB42" s="117"/>
      <c r="HC42" s="117"/>
      <c r="HD42" s="117"/>
      <c r="HE42" s="117"/>
      <c r="HF42" s="117"/>
      <c r="HG42" s="117"/>
      <c r="HH42" s="117"/>
      <c r="HI42" s="117"/>
      <c r="HJ42" s="117"/>
      <c r="HK42" s="117"/>
      <c r="HL42" s="117"/>
      <c r="HM42" s="117"/>
      <c r="HN42" s="117"/>
      <c r="HO42" s="117"/>
      <c r="HP42" s="117"/>
      <c r="HQ42" s="117"/>
      <c r="HR42" s="117"/>
      <c r="HS42" s="117"/>
      <c r="HT42" s="117"/>
      <c r="HU42" s="117"/>
      <c r="HV42" s="117"/>
      <c r="HW42" s="117"/>
      <c r="HX42" s="117"/>
      <c r="HY42" s="117"/>
      <c r="HZ42" s="117"/>
      <c r="IA42" s="117"/>
      <c r="IB42" s="117"/>
      <c r="IC42" s="117"/>
      <c r="ID42" s="117"/>
      <c r="IE42" s="117"/>
      <c r="IF42" s="117"/>
      <c r="IG42" s="117"/>
      <c r="IH42" s="117"/>
      <c r="II42" s="117"/>
      <c r="IJ42" s="117"/>
      <c r="IK42" s="117"/>
      <c r="IL42" s="117"/>
      <c r="IM42" s="117"/>
      <c r="IN42" s="117"/>
      <c r="IO42" s="117"/>
      <c r="IP42" s="117"/>
      <c r="IQ42" s="117"/>
      <c r="IR42" s="117"/>
      <c r="IS42" s="117"/>
      <c r="IT42" s="117"/>
      <c r="IU42" s="117"/>
      <c r="IV42" s="117"/>
    </row>
    <row r="43" spans="1:256" ht="8" customHeight="1">
      <c r="A43" s="98"/>
      <c r="B43" s="229"/>
      <c r="C43" s="230"/>
      <c r="D43" s="104"/>
      <c r="E43" s="106"/>
      <c r="F43" s="103"/>
      <c r="G43" s="104"/>
      <c r="H43" s="106"/>
      <c r="I43" s="5"/>
    </row>
    <row r="44" spans="1:256" ht="15" customHeight="1">
      <c r="A44" s="8"/>
      <c r="B44" s="132" t="s">
        <v>55</v>
      </c>
      <c r="C44" s="133" t="s">
        <v>56</v>
      </c>
      <c r="D44" s="55"/>
      <c r="E44" s="23"/>
      <c r="F44" s="21" t="s">
        <v>57</v>
      </c>
      <c r="G44" s="137"/>
      <c r="H44" s="138"/>
      <c r="I44" s="5"/>
    </row>
    <row r="45" spans="1:256" ht="25.5" customHeight="1">
      <c r="A45" s="9">
        <v>9</v>
      </c>
      <c r="B45" s="134" t="s">
        <v>52</v>
      </c>
      <c r="C45" s="134" t="s">
        <v>52</v>
      </c>
      <c r="D45" s="49"/>
      <c r="E45" s="24"/>
      <c r="F45" s="15">
        <f>93.8*F46</f>
        <v>272020</v>
      </c>
      <c r="G45" s="139"/>
      <c r="H45" s="140"/>
      <c r="I45" s="5"/>
    </row>
    <row r="46" spans="1:256" ht="14.25" customHeight="1">
      <c r="A46" s="17"/>
      <c r="B46" s="135">
        <v>3600</v>
      </c>
      <c r="C46" s="135">
        <v>3600</v>
      </c>
      <c r="D46" s="50"/>
      <c r="E46" s="25"/>
      <c r="F46" s="8">
        <v>2900</v>
      </c>
      <c r="G46" s="141"/>
      <c r="H46" s="142"/>
      <c r="I46" s="5"/>
    </row>
    <row r="47" spans="1:256" s="118" customFormat="1" ht="14.25" customHeight="1">
      <c r="A47" s="121"/>
      <c r="B47" s="136" t="s">
        <v>12</v>
      </c>
      <c r="C47" s="136" t="s">
        <v>13</v>
      </c>
      <c r="D47" s="124"/>
      <c r="E47" s="32"/>
      <c r="F47" s="126" t="s">
        <v>16</v>
      </c>
      <c r="G47" s="143"/>
      <c r="H47" s="144"/>
      <c r="I47" s="116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17"/>
      <c r="CH47" s="117"/>
      <c r="CI47" s="117"/>
      <c r="CJ47" s="117"/>
      <c r="CK47" s="117"/>
      <c r="CL47" s="117"/>
      <c r="CM47" s="117"/>
      <c r="CN47" s="117"/>
      <c r="CO47" s="117"/>
      <c r="CP47" s="117"/>
      <c r="CQ47" s="117"/>
      <c r="CR47" s="117"/>
      <c r="CS47" s="117"/>
      <c r="CT47" s="117"/>
      <c r="CU47" s="117"/>
      <c r="CV47" s="117"/>
      <c r="CW47" s="117"/>
      <c r="CX47" s="117"/>
      <c r="CY47" s="117"/>
      <c r="CZ47" s="117"/>
      <c r="DA47" s="117"/>
      <c r="DB47" s="117"/>
      <c r="DC47" s="117"/>
      <c r="DD47" s="117"/>
      <c r="DE47" s="117"/>
      <c r="DF47" s="117"/>
      <c r="DG47" s="117"/>
      <c r="DH47" s="117"/>
      <c r="DI47" s="117"/>
      <c r="DJ47" s="117"/>
      <c r="DK47" s="117"/>
      <c r="DL47" s="117"/>
      <c r="DM47" s="117"/>
      <c r="DN47" s="117"/>
      <c r="DO47" s="117"/>
      <c r="DP47" s="117"/>
      <c r="DQ47" s="117"/>
      <c r="DR47" s="117"/>
      <c r="DS47" s="117"/>
      <c r="DT47" s="117"/>
      <c r="DU47" s="117"/>
      <c r="DV47" s="117"/>
      <c r="DW47" s="117"/>
      <c r="DX47" s="117"/>
      <c r="DY47" s="117"/>
      <c r="DZ47" s="117"/>
      <c r="EA47" s="117"/>
      <c r="EB47" s="117"/>
      <c r="EC47" s="117"/>
      <c r="ED47" s="117"/>
      <c r="EE47" s="117"/>
      <c r="EF47" s="117"/>
      <c r="EG47" s="117"/>
      <c r="EH47" s="117"/>
      <c r="EI47" s="117"/>
      <c r="EJ47" s="117"/>
      <c r="EK47" s="117"/>
      <c r="EL47" s="117"/>
      <c r="EM47" s="117"/>
      <c r="EN47" s="117"/>
      <c r="EO47" s="117"/>
      <c r="EP47" s="117"/>
      <c r="EQ47" s="117"/>
      <c r="ER47" s="117"/>
      <c r="ES47" s="117"/>
      <c r="ET47" s="117"/>
      <c r="EU47" s="117"/>
      <c r="EV47" s="117"/>
      <c r="EW47" s="117"/>
      <c r="EX47" s="117"/>
      <c r="EY47" s="117"/>
      <c r="EZ47" s="117"/>
      <c r="FA47" s="117"/>
      <c r="FB47" s="117"/>
      <c r="FC47" s="117"/>
      <c r="FD47" s="117"/>
      <c r="FE47" s="117"/>
      <c r="FF47" s="117"/>
      <c r="FG47" s="117"/>
      <c r="FH47" s="117"/>
      <c r="FI47" s="117"/>
      <c r="FJ47" s="117"/>
      <c r="FK47" s="117"/>
      <c r="FL47" s="117"/>
      <c r="FM47" s="117"/>
      <c r="FN47" s="117"/>
      <c r="FO47" s="117"/>
      <c r="FP47" s="117"/>
      <c r="FQ47" s="117"/>
      <c r="FR47" s="117"/>
      <c r="FS47" s="117"/>
      <c r="FT47" s="117"/>
      <c r="FU47" s="117"/>
      <c r="FV47" s="117"/>
      <c r="FW47" s="117"/>
      <c r="FX47" s="117"/>
      <c r="FY47" s="117"/>
      <c r="FZ47" s="117"/>
      <c r="GA47" s="117"/>
      <c r="GB47" s="117"/>
      <c r="GC47" s="117"/>
      <c r="GD47" s="117"/>
      <c r="GE47" s="117"/>
      <c r="GF47" s="117"/>
      <c r="GG47" s="117"/>
      <c r="GH47" s="117"/>
      <c r="GI47" s="117"/>
      <c r="GJ47" s="117"/>
      <c r="GK47" s="117"/>
      <c r="GL47" s="117"/>
      <c r="GM47" s="117"/>
      <c r="GN47" s="117"/>
      <c r="GO47" s="117"/>
      <c r="GP47" s="117"/>
      <c r="GQ47" s="117"/>
      <c r="GR47" s="117"/>
      <c r="GS47" s="117"/>
      <c r="GT47" s="117"/>
      <c r="GU47" s="117"/>
      <c r="GV47" s="117"/>
      <c r="GW47" s="117"/>
      <c r="GX47" s="117"/>
      <c r="GY47" s="117"/>
      <c r="GZ47" s="117"/>
      <c r="HA47" s="117"/>
      <c r="HB47" s="117"/>
      <c r="HC47" s="117"/>
      <c r="HD47" s="117"/>
      <c r="HE47" s="117"/>
      <c r="HF47" s="117"/>
      <c r="HG47" s="117"/>
      <c r="HH47" s="117"/>
      <c r="HI47" s="117"/>
      <c r="HJ47" s="117"/>
      <c r="HK47" s="117"/>
      <c r="HL47" s="117"/>
      <c r="HM47" s="117"/>
      <c r="HN47" s="117"/>
      <c r="HO47" s="117"/>
      <c r="HP47" s="117"/>
      <c r="HQ47" s="117"/>
      <c r="HR47" s="117"/>
      <c r="HS47" s="117"/>
      <c r="HT47" s="117"/>
      <c r="HU47" s="117"/>
      <c r="HV47" s="117"/>
      <c r="HW47" s="117"/>
      <c r="HX47" s="117"/>
      <c r="HY47" s="117"/>
      <c r="HZ47" s="117"/>
      <c r="IA47" s="117"/>
      <c r="IB47" s="117"/>
      <c r="IC47" s="117"/>
      <c r="ID47" s="117"/>
      <c r="IE47" s="117"/>
      <c r="IF47" s="117"/>
      <c r="IG47" s="117"/>
      <c r="IH47" s="117"/>
      <c r="II47" s="117"/>
      <c r="IJ47" s="117"/>
      <c r="IK47" s="117"/>
      <c r="IL47" s="117"/>
      <c r="IM47" s="117"/>
      <c r="IN47" s="117"/>
      <c r="IO47" s="117"/>
      <c r="IP47" s="117"/>
      <c r="IQ47" s="117"/>
      <c r="IR47" s="117"/>
      <c r="IS47" s="117"/>
      <c r="IT47" s="117"/>
      <c r="IU47" s="117"/>
      <c r="IV47" s="117"/>
    </row>
    <row r="48" spans="1:256" ht="8" customHeight="1">
      <c r="A48" s="103"/>
      <c r="B48" s="104"/>
      <c r="C48" s="104"/>
      <c r="D48" s="104"/>
      <c r="E48" s="106"/>
      <c r="F48" s="103"/>
      <c r="G48" s="184"/>
      <c r="H48" s="185"/>
      <c r="I48" s="5"/>
    </row>
    <row r="49" spans="1:256" ht="8" hidden="1" customHeight="1">
      <c r="A49" s="8"/>
      <c r="B49" s="240"/>
      <c r="C49" s="241"/>
      <c r="D49" s="55"/>
      <c r="E49" s="23"/>
      <c r="F49" s="26"/>
      <c r="G49" s="81"/>
      <c r="H49" s="93"/>
      <c r="I49" s="5"/>
    </row>
    <row r="50" spans="1:256" ht="26.25" hidden="1" customHeight="1">
      <c r="A50" s="9">
        <v>8</v>
      </c>
      <c r="B50" s="252"/>
      <c r="C50" s="238"/>
      <c r="D50" s="49"/>
      <c r="E50" s="24"/>
      <c r="F50" s="27"/>
      <c r="G50" s="76"/>
      <c r="H50" s="89"/>
      <c r="I50" s="5"/>
    </row>
    <row r="51" spans="1:256" ht="12.75" hidden="1" customHeight="1">
      <c r="A51" s="10"/>
      <c r="B51" s="217"/>
      <c r="C51" s="218"/>
      <c r="D51" s="50"/>
      <c r="E51" s="25"/>
      <c r="F51" s="28"/>
      <c r="G51" s="77"/>
      <c r="H51" s="90"/>
      <c r="I51" s="5"/>
    </row>
    <row r="52" spans="1:256" ht="8" hidden="1" customHeight="1">
      <c r="A52" s="16"/>
      <c r="B52" s="69"/>
      <c r="C52" s="50"/>
      <c r="D52" s="50"/>
      <c r="E52" s="19"/>
      <c r="F52" s="18"/>
      <c r="G52" s="77"/>
      <c r="H52" s="90"/>
      <c r="I52" s="5"/>
    </row>
    <row r="53" spans="1:256" ht="12.75" hidden="1" customHeight="1">
      <c r="A53" s="8"/>
      <c r="B53" s="63"/>
      <c r="C53" s="55"/>
      <c r="D53" s="55"/>
      <c r="E53" s="23"/>
      <c r="F53" s="26"/>
      <c r="G53" s="81"/>
      <c r="H53" s="93"/>
      <c r="I53" s="5"/>
    </row>
    <row r="54" spans="1:256" ht="27.75" hidden="1" customHeight="1">
      <c r="A54" s="9">
        <v>7</v>
      </c>
      <c r="B54" s="68"/>
      <c r="C54" s="49"/>
      <c r="D54" s="49"/>
      <c r="E54" s="24"/>
      <c r="F54" s="27"/>
      <c r="G54" s="76"/>
      <c r="H54" s="89"/>
      <c r="I54" s="5"/>
    </row>
    <row r="55" spans="1:256" ht="12.75" hidden="1" customHeight="1">
      <c r="A55" s="17"/>
      <c r="B55" s="63"/>
      <c r="C55" s="50"/>
      <c r="D55" s="50"/>
      <c r="E55" s="25"/>
      <c r="F55" s="28"/>
      <c r="G55" s="77"/>
      <c r="H55" s="90"/>
      <c r="I55" s="5"/>
    </row>
    <row r="56" spans="1:256" ht="8" hidden="1" customHeight="1">
      <c r="A56" s="18"/>
      <c r="B56" s="70"/>
      <c r="C56" s="50"/>
      <c r="D56" s="50"/>
      <c r="E56" s="19"/>
      <c r="F56" s="29"/>
      <c r="G56" s="82"/>
      <c r="H56" s="90"/>
      <c r="I56" s="5"/>
    </row>
    <row r="57" spans="1:256" ht="12.75" hidden="1" customHeight="1">
      <c r="A57" s="8"/>
      <c r="B57" s="66"/>
      <c r="C57" s="56"/>
      <c r="D57" s="55"/>
      <c r="E57" s="23"/>
      <c r="F57" s="222"/>
      <c r="G57" s="223"/>
      <c r="H57" s="93"/>
      <c r="I57" s="5"/>
    </row>
    <row r="58" spans="1:256" ht="26.25" hidden="1" customHeight="1">
      <c r="A58" s="9">
        <v>6</v>
      </c>
      <c r="B58" s="66"/>
      <c r="C58" s="49"/>
      <c r="D58" s="49"/>
      <c r="E58" s="24"/>
      <c r="F58" s="202"/>
      <c r="G58" s="238"/>
      <c r="H58" s="89"/>
      <c r="I58" s="5"/>
    </row>
    <row r="59" spans="1:256" ht="15.75" hidden="1" customHeight="1">
      <c r="A59" s="17"/>
      <c r="B59" s="67"/>
      <c r="C59" s="50"/>
      <c r="D59" s="50"/>
      <c r="E59" s="25"/>
      <c r="F59" s="30"/>
      <c r="G59" s="83"/>
      <c r="H59" s="94"/>
      <c r="I59" s="5"/>
    </row>
    <row r="60" spans="1:256" ht="8" hidden="1" customHeight="1">
      <c r="A60" s="18"/>
      <c r="B60" s="63"/>
      <c r="C60" s="50"/>
      <c r="D60" s="50"/>
      <c r="E60" s="19"/>
      <c r="F60" s="31"/>
      <c r="G60" s="83"/>
      <c r="H60" s="95"/>
      <c r="I60" s="5"/>
    </row>
    <row r="61" spans="1:256" ht="15" customHeight="1">
      <c r="A61" s="8"/>
      <c r="B61" s="257"/>
      <c r="C61" s="258"/>
      <c r="D61" s="54" t="s">
        <v>9</v>
      </c>
      <c r="E61" s="32"/>
      <c r="F61" s="26"/>
      <c r="G61" s="137"/>
      <c r="H61" s="138"/>
      <c r="I61" s="5"/>
    </row>
    <row r="62" spans="1:256" ht="27.75" customHeight="1">
      <c r="A62" s="8">
        <v>5</v>
      </c>
      <c r="B62" s="252"/>
      <c r="C62" s="238"/>
      <c r="D62" s="49">
        <f>68.6*D63</f>
        <v>171500</v>
      </c>
      <c r="E62" s="24"/>
      <c r="F62" s="27"/>
      <c r="G62" s="139"/>
      <c r="H62" s="140"/>
      <c r="I62" s="5"/>
    </row>
    <row r="63" spans="1:256" ht="14.25" customHeight="1">
      <c r="A63" s="8"/>
      <c r="B63" s="217"/>
      <c r="C63" s="218"/>
      <c r="D63" s="50">
        <v>2500</v>
      </c>
      <c r="E63" s="25"/>
      <c r="F63" s="28"/>
      <c r="G63" s="145"/>
      <c r="H63" s="142"/>
      <c r="I63" s="5"/>
    </row>
    <row r="64" spans="1:256" ht="14.25" customHeight="1">
      <c r="A64" s="110"/>
      <c r="B64" s="111"/>
      <c r="C64" s="46"/>
      <c r="D64" s="50" t="s">
        <v>14</v>
      </c>
      <c r="E64" s="25"/>
      <c r="F64" s="28"/>
      <c r="G64" s="146"/>
      <c r="H64" s="142"/>
      <c r="I64" s="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  <c r="GQ64" s="45"/>
      <c r="GR64" s="45"/>
      <c r="GS64" s="45"/>
      <c r="GT64" s="45"/>
      <c r="GU64" s="45"/>
      <c r="GV64" s="45"/>
      <c r="GW64" s="45"/>
      <c r="GX64" s="45"/>
      <c r="GY64" s="45"/>
      <c r="GZ64" s="45"/>
      <c r="HA64" s="45"/>
      <c r="HB64" s="45"/>
      <c r="HC64" s="45"/>
      <c r="HD64" s="45"/>
      <c r="HE64" s="45"/>
      <c r="HF64" s="45"/>
      <c r="HG64" s="45"/>
      <c r="HH64" s="45"/>
      <c r="HI64" s="45"/>
      <c r="HJ64" s="45"/>
      <c r="HK64" s="45"/>
      <c r="HL64" s="45"/>
      <c r="HM64" s="45"/>
      <c r="HN64" s="45"/>
      <c r="HO64" s="45"/>
      <c r="HP64" s="45"/>
      <c r="HQ64" s="45"/>
      <c r="HR64" s="45"/>
      <c r="HS64" s="45"/>
      <c r="HT64" s="45"/>
      <c r="HU64" s="45"/>
      <c r="HV64" s="45"/>
      <c r="HW64" s="45"/>
      <c r="HX64" s="45"/>
      <c r="HY64" s="45"/>
      <c r="HZ64" s="45"/>
      <c r="IA64" s="45"/>
      <c r="IB64" s="45"/>
      <c r="IC64" s="45"/>
      <c r="ID64" s="45"/>
      <c r="IE64" s="45"/>
      <c r="IF64" s="45"/>
      <c r="IG64" s="45"/>
      <c r="IH64" s="45"/>
      <c r="II64" s="45"/>
      <c r="IJ64" s="45"/>
      <c r="IK64" s="45"/>
      <c r="IL64" s="45"/>
      <c r="IM64" s="45"/>
      <c r="IN64" s="45"/>
      <c r="IO64" s="45"/>
      <c r="IP64" s="45"/>
      <c r="IQ64" s="45"/>
      <c r="IR64" s="45"/>
      <c r="IS64" s="45"/>
      <c r="IT64" s="45"/>
      <c r="IU64" s="45"/>
      <c r="IV64" s="45"/>
    </row>
    <row r="65" spans="1:9" ht="8" customHeight="1">
      <c r="A65" s="107"/>
      <c r="B65" s="108"/>
      <c r="C65" s="109"/>
      <c r="D65" s="104"/>
      <c r="E65" s="106"/>
      <c r="F65" s="103"/>
      <c r="G65" s="99"/>
      <c r="H65" s="106"/>
      <c r="I65" s="5"/>
    </row>
    <row r="66" spans="1:9" ht="8" customHeight="1">
      <c r="A66" s="8"/>
      <c r="B66" s="257"/>
      <c r="C66" s="258"/>
      <c r="D66" s="55"/>
      <c r="E66" s="23"/>
      <c r="F66" s="26"/>
      <c r="G66" s="137"/>
      <c r="H66" s="147"/>
      <c r="I66" s="5"/>
    </row>
    <row r="67" spans="1:9" ht="26.25" hidden="1" customHeight="1">
      <c r="A67" s="8">
        <v>4</v>
      </c>
      <c r="B67" s="257"/>
      <c r="C67" s="258"/>
      <c r="D67" s="49"/>
      <c r="E67" s="24"/>
      <c r="F67" s="27"/>
      <c r="G67" s="76"/>
      <c r="H67" s="89"/>
      <c r="I67" s="5"/>
    </row>
    <row r="68" spans="1:9" ht="15" hidden="1" customHeight="1">
      <c r="A68" s="8"/>
      <c r="B68" s="257"/>
      <c r="C68" s="258"/>
      <c r="D68" s="50"/>
      <c r="E68" s="25"/>
      <c r="F68" s="28"/>
      <c r="G68" s="77"/>
      <c r="H68" s="90"/>
      <c r="I68" s="5"/>
    </row>
    <row r="69" spans="1:9" ht="8" hidden="1" customHeight="1">
      <c r="A69" s="33"/>
      <c r="B69" s="71"/>
      <c r="C69" s="57"/>
      <c r="D69" s="57"/>
      <c r="E69" s="34"/>
      <c r="F69" s="35"/>
      <c r="G69" s="84"/>
      <c r="H69" s="96"/>
      <c r="I69" s="5"/>
    </row>
    <row r="70" spans="1:9" ht="12.75" hidden="1" customHeight="1">
      <c r="A70" s="8"/>
      <c r="B70" s="63"/>
      <c r="C70" s="55"/>
      <c r="D70" s="55"/>
      <c r="E70" s="23"/>
      <c r="F70" s="26"/>
      <c r="G70" s="81"/>
      <c r="H70" s="93"/>
      <c r="I70" s="5"/>
    </row>
    <row r="71" spans="1:9" ht="24.75" hidden="1" customHeight="1">
      <c r="A71" s="8">
        <v>3</v>
      </c>
      <c r="B71" s="68"/>
      <c r="C71" s="49"/>
      <c r="D71" s="49"/>
      <c r="E71" s="24"/>
      <c r="F71" s="27"/>
      <c r="G71" s="76"/>
      <c r="H71" s="89"/>
      <c r="I71" s="5"/>
    </row>
    <row r="72" spans="1:9" ht="12.75" hidden="1" customHeight="1">
      <c r="A72" s="8"/>
      <c r="B72" s="63"/>
      <c r="C72" s="50"/>
      <c r="D72" s="50"/>
      <c r="E72" s="25"/>
      <c r="F72" s="28"/>
      <c r="G72" s="77"/>
      <c r="H72" s="90"/>
      <c r="I72" s="36"/>
    </row>
    <row r="73" spans="1:9" ht="8" hidden="1" customHeight="1">
      <c r="A73" s="37"/>
      <c r="B73" s="63"/>
      <c r="C73" s="50"/>
      <c r="D73" s="50"/>
      <c r="E73" s="38"/>
      <c r="F73" s="37"/>
      <c r="G73" s="77"/>
      <c r="H73" s="90"/>
      <c r="I73" s="39"/>
    </row>
    <row r="74" spans="1:9" ht="12.75" hidden="1" customHeight="1">
      <c r="A74" s="8"/>
      <c r="B74" s="63"/>
      <c r="C74" s="55"/>
      <c r="D74" s="55"/>
      <c r="E74" s="23"/>
      <c r="F74" s="26"/>
      <c r="G74" s="81"/>
      <c r="H74" s="93"/>
      <c r="I74" s="40"/>
    </row>
    <row r="75" spans="1:9" ht="24.75" hidden="1" customHeight="1">
      <c r="A75" s="8">
        <v>2</v>
      </c>
      <c r="B75" s="68"/>
      <c r="C75" s="49"/>
      <c r="D75" s="49"/>
      <c r="E75" s="24"/>
      <c r="F75" s="27"/>
      <c r="G75" s="76"/>
      <c r="H75" s="89"/>
      <c r="I75" s="5"/>
    </row>
    <row r="76" spans="1:9" ht="12.75" hidden="1" customHeight="1">
      <c r="A76" s="8"/>
      <c r="B76" s="63"/>
      <c r="C76" s="50"/>
      <c r="D76" s="50"/>
      <c r="E76" s="25"/>
      <c r="F76" s="28"/>
      <c r="G76" s="77"/>
      <c r="H76" s="90"/>
      <c r="I76" s="36"/>
    </row>
    <row r="77" spans="1:9" ht="8" hidden="1" customHeight="1">
      <c r="A77" s="37"/>
      <c r="B77" s="63"/>
      <c r="C77" s="50"/>
      <c r="D77" s="50"/>
      <c r="E77" s="38"/>
      <c r="F77" s="37"/>
      <c r="G77" s="85"/>
      <c r="H77" s="90"/>
      <c r="I77" s="39"/>
    </row>
    <row r="78" spans="1:9" ht="12.75" hidden="1" customHeight="1">
      <c r="A78" s="8"/>
      <c r="B78" s="259"/>
      <c r="C78" s="223"/>
      <c r="D78" s="55"/>
      <c r="E78" s="23"/>
      <c r="F78" s="26"/>
      <c r="G78" s="81"/>
      <c r="H78" s="93"/>
      <c r="I78" s="40"/>
    </row>
    <row r="79" spans="1:9" ht="22.5" hidden="1" customHeight="1">
      <c r="A79" s="8">
        <v>1</v>
      </c>
      <c r="B79" s="252"/>
      <c r="C79" s="238"/>
      <c r="D79" s="58"/>
      <c r="E79" s="24"/>
      <c r="F79" s="27"/>
      <c r="G79" s="86"/>
      <c r="H79" s="89"/>
      <c r="I79" s="5"/>
    </row>
    <row r="80" spans="1:9" ht="12.75" hidden="1" customHeight="1">
      <c r="A80" s="8"/>
      <c r="B80" s="217"/>
      <c r="C80" s="218"/>
      <c r="D80" s="50"/>
      <c r="E80" s="25"/>
      <c r="F80" s="28"/>
      <c r="G80" s="77"/>
      <c r="H80" s="90"/>
      <c r="I80" s="5"/>
    </row>
    <row r="81" spans="1:9" ht="15" customHeight="1">
      <c r="A81" s="41" t="s">
        <v>10</v>
      </c>
      <c r="B81" s="246" t="s">
        <v>0</v>
      </c>
      <c r="C81" s="247"/>
      <c r="D81" s="247"/>
      <c r="E81" s="248"/>
      <c r="F81" s="253" t="s">
        <v>1</v>
      </c>
      <c r="G81" s="254"/>
      <c r="H81" s="255"/>
      <c r="I81" s="5"/>
    </row>
    <row r="82" spans="1:9" ht="15.5" customHeight="1">
      <c r="A82" s="42" t="s">
        <v>11</v>
      </c>
      <c r="B82" s="249"/>
      <c r="C82" s="250"/>
      <c r="D82" s="250"/>
      <c r="E82" s="251"/>
      <c r="F82" s="256"/>
      <c r="G82" s="188"/>
      <c r="H82" s="189"/>
      <c r="I82" s="5"/>
    </row>
  </sheetData>
  <mergeCells count="51">
    <mergeCell ref="B81:E82"/>
    <mergeCell ref="B50:C50"/>
    <mergeCell ref="F81:H82"/>
    <mergeCell ref="B67:C67"/>
    <mergeCell ref="B80:C80"/>
    <mergeCell ref="B78:C78"/>
    <mergeCell ref="B79:C79"/>
    <mergeCell ref="B68:C68"/>
    <mergeCell ref="B62:C62"/>
    <mergeCell ref="B66:C66"/>
    <mergeCell ref="B61:C61"/>
    <mergeCell ref="C8:E8"/>
    <mergeCell ref="B38:C38"/>
    <mergeCell ref="B11:C11"/>
    <mergeCell ref="B49:C49"/>
    <mergeCell ref="B51:C51"/>
    <mergeCell ref="B41:C41"/>
    <mergeCell ref="B33:C33"/>
    <mergeCell ref="B19:C19"/>
    <mergeCell ref="C3:E3"/>
    <mergeCell ref="F4:H4"/>
    <mergeCell ref="B63:C63"/>
    <mergeCell ref="C4:E4"/>
    <mergeCell ref="F57:G57"/>
    <mergeCell ref="B20:C20"/>
    <mergeCell ref="B25:C25"/>
    <mergeCell ref="B26:C26"/>
    <mergeCell ref="C7:E7"/>
    <mergeCell ref="B43:C43"/>
    <mergeCell ref="B39:C39"/>
    <mergeCell ref="B40:C40"/>
    <mergeCell ref="B27:C27"/>
    <mergeCell ref="F8:H8"/>
    <mergeCell ref="F58:G58"/>
    <mergeCell ref="B21:C21"/>
    <mergeCell ref="F2:H2"/>
    <mergeCell ref="B9:C9"/>
    <mergeCell ref="C5:E5"/>
    <mergeCell ref="F5:H5"/>
    <mergeCell ref="B24:C24"/>
    <mergeCell ref="A2:E2"/>
    <mergeCell ref="C6:E6"/>
    <mergeCell ref="B10:C10"/>
    <mergeCell ref="F6:H6"/>
    <mergeCell ref="B16:C16"/>
    <mergeCell ref="B15:C15"/>
    <mergeCell ref="B14:C14"/>
    <mergeCell ref="F7:H7"/>
    <mergeCell ref="F3:H3"/>
    <mergeCell ref="B17:C17"/>
    <mergeCell ref="B12:C12"/>
  </mergeCells>
  <phoneticPr fontId="7" type="noConversion"/>
  <pageMargins left="0.39" right="0.48" top="0.51" bottom="0.67" header="0.5" footer="0.34"/>
  <pageSetup scale="58" orientation="landscape"/>
  <headerFooter>
    <oddFooter>&amp;C&amp;"Helvetica,Regular"&amp;11&amp;K000000&amp;P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8.85546875" defaultRowHeight="12.75" customHeight="1" x14ac:dyDescent="0"/>
  <cols>
    <col min="1" max="256" width="8.85546875" style="43" customWidth="1"/>
  </cols>
  <sheetData>
    <row r="1" spans="1:5" ht="15" customHeight="1">
      <c r="A1" s="44"/>
      <c r="B1" s="44"/>
      <c r="C1" s="44"/>
      <c r="D1" s="44"/>
      <c r="E1" s="44"/>
    </row>
    <row r="2" spans="1:5" ht="15" customHeight="1">
      <c r="A2" s="44"/>
      <c r="B2" s="44"/>
      <c r="C2" s="44"/>
      <c r="D2" s="44"/>
      <c r="E2" s="44"/>
    </row>
    <row r="3" spans="1:5" ht="15" customHeight="1">
      <c r="A3" s="44"/>
      <c r="B3" s="44"/>
      <c r="C3" s="44"/>
      <c r="D3" s="44"/>
      <c r="E3" s="44"/>
    </row>
    <row r="4" spans="1:5" ht="15" customHeight="1">
      <c r="A4" s="44"/>
      <c r="B4" s="44"/>
      <c r="C4" s="44"/>
      <c r="D4" s="44"/>
      <c r="E4" s="44"/>
    </row>
    <row r="5" spans="1:5" ht="15" customHeight="1">
      <c r="A5" s="44"/>
      <c r="B5" s="44"/>
      <c r="C5" s="44"/>
      <c r="D5" s="44"/>
      <c r="E5" s="44"/>
    </row>
    <row r="6" spans="1:5" ht="15" customHeight="1">
      <c r="A6" s="44"/>
      <c r="B6" s="44"/>
      <c r="C6" s="44"/>
      <c r="D6" s="44"/>
      <c r="E6" s="44"/>
    </row>
    <row r="7" spans="1:5" ht="15" customHeight="1">
      <c r="A7" s="44"/>
      <c r="B7" s="44"/>
      <c r="C7" s="44"/>
      <c r="D7" s="44"/>
      <c r="E7" s="44"/>
    </row>
    <row r="8" spans="1:5" ht="15" customHeight="1">
      <c r="A8" s="44"/>
      <c r="B8" s="44"/>
      <c r="C8" s="44"/>
      <c r="D8" s="44"/>
      <c r="E8" s="44"/>
    </row>
    <row r="9" spans="1:5" ht="15" customHeight="1">
      <c r="A9" s="44"/>
      <c r="B9" s="44"/>
      <c r="C9" s="44"/>
      <c r="D9" s="44"/>
      <c r="E9" s="44"/>
    </row>
    <row r="10" spans="1:5" ht="15" customHeight="1">
      <c r="A10" s="44"/>
      <c r="B10" s="44"/>
      <c r="C10" s="44"/>
      <c r="D10" s="44"/>
      <c r="E10" s="44"/>
    </row>
  </sheetData>
  <phoneticPr fontId="7" type="noConversion"/>
  <pageMargins left="0.75" right="0.75" top="1" bottom="1" header="0.5" footer="0.5"/>
  <pageSetup orientation="landscape"/>
  <headerFooter>
    <oddFooter>&amp;C&amp;"Helvetica,Regular"&amp;11&amp;K000000&amp;P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8.85546875" defaultRowHeight="12.75" customHeight="1" x14ac:dyDescent="0"/>
  <cols>
    <col min="1" max="256" width="8.85546875" style="45" customWidth="1"/>
  </cols>
  <sheetData>
    <row r="1" spans="1:5" ht="15" customHeight="1">
      <c r="A1" s="44"/>
      <c r="B1" s="44"/>
      <c r="C1" s="44"/>
      <c r="D1" s="44"/>
      <c r="E1" s="44"/>
    </row>
    <row r="2" spans="1:5" ht="15" customHeight="1">
      <c r="A2" s="44"/>
      <c r="B2" s="44"/>
      <c r="C2" s="44"/>
      <c r="D2" s="44"/>
      <c r="E2" s="44"/>
    </row>
    <row r="3" spans="1:5" ht="15" customHeight="1">
      <c r="A3" s="44"/>
      <c r="B3" s="44"/>
      <c r="C3" s="44"/>
      <c r="D3" s="44"/>
      <c r="E3" s="44"/>
    </row>
    <row r="4" spans="1:5" ht="15" customHeight="1">
      <c r="A4" s="44"/>
      <c r="B4" s="44"/>
      <c r="C4" s="44"/>
      <c r="D4" s="44"/>
      <c r="E4" s="44"/>
    </row>
    <row r="5" spans="1:5" ht="15" customHeight="1">
      <c r="A5" s="44"/>
      <c r="B5" s="44"/>
      <c r="C5" s="44"/>
      <c r="D5" s="44"/>
      <c r="E5" s="44"/>
    </row>
    <row r="6" spans="1:5" ht="15" customHeight="1">
      <c r="A6" s="44"/>
      <c r="B6" s="44"/>
      <c r="C6" s="44"/>
      <c r="D6" s="44"/>
      <c r="E6" s="44"/>
    </row>
    <row r="7" spans="1:5" ht="15" customHeight="1">
      <c r="A7" s="44"/>
      <c r="B7" s="44"/>
      <c r="C7" s="44"/>
      <c r="D7" s="44"/>
      <c r="E7" s="44"/>
    </row>
    <row r="8" spans="1:5" ht="15" customHeight="1">
      <c r="A8" s="44"/>
      <c r="B8" s="44"/>
      <c r="C8" s="44"/>
      <c r="D8" s="44"/>
      <c r="E8" s="44"/>
    </row>
    <row r="9" spans="1:5" ht="15" customHeight="1">
      <c r="A9" s="44"/>
      <c r="B9" s="44"/>
      <c r="C9" s="44"/>
      <c r="D9" s="44"/>
      <c r="E9" s="44"/>
    </row>
    <row r="10" spans="1:5" ht="15" customHeight="1">
      <c r="A10" s="44"/>
      <c r="B10" s="44"/>
      <c r="C10" s="44"/>
      <c r="D10" s="44"/>
      <c r="E10" s="44"/>
    </row>
  </sheetData>
  <phoneticPr fontId="7" type="noConversion"/>
  <pageMargins left="0.75" right="0.75" top="1" bottom="1" header="0.5" footer="0.5"/>
  <pageSetup orientation="landscape"/>
  <headerFooter>
    <oddFooter>&amp;C&amp;"Helvetica,Regular"&amp;11&amp;K000000&amp;P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Wadim</cp:lastModifiedBy>
  <cp:lastPrinted>2017-02-27T10:56:55Z</cp:lastPrinted>
  <dcterms:modified xsi:type="dcterms:W3CDTF">2017-03-30T09:29:50Z</dcterms:modified>
</cp:coreProperties>
</file>